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dec 2018 qa data\version to post\"/>
    </mc:Choice>
  </mc:AlternateContent>
  <bookViews>
    <workbookView xWindow="0" yWindow="0" windowWidth="28800" windowHeight="11865" activeTab="1"/>
  </bookViews>
  <sheets>
    <sheet name="emission_11-30-2018_084648876" sheetId="1" r:id="rId1"/>
    <sheet name="coal" sheetId="2" r:id="rId2"/>
    <sheet name="gas" sheetId="3" r:id="rId3"/>
  </sheets>
  <calcPr calcId="162913"/>
</workbook>
</file>

<file path=xl/calcChain.xml><?xml version="1.0" encoding="utf-8"?>
<calcChain xmlns="http://schemas.openxmlformats.org/spreadsheetml/2006/main">
  <c r="K162" i="2" l="1"/>
  <c r="K156" i="2"/>
  <c r="K150" i="2"/>
  <c r="J167" i="2"/>
  <c r="J166" i="2"/>
  <c r="J165" i="2"/>
  <c r="J164" i="2"/>
  <c r="J161" i="2"/>
  <c r="J160" i="2"/>
  <c r="J159" i="2"/>
  <c r="J158" i="2"/>
  <c r="J155" i="2"/>
  <c r="J154" i="2"/>
  <c r="J153" i="2"/>
  <c r="J152" i="2"/>
  <c r="J149" i="2"/>
  <c r="J148" i="2"/>
  <c r="J147" i="2"/>
  <c r="J146" i="2"/>
  <c r="J143" i="2"/>
  <c r="J142" i="2"/>
  <c r="J141" i="2"/>
  <c r="J140" i="2"/>
  <c r="J119" i="2"/>
  <c r="J118" i="2"/>
  <c r="J117" i="2"/>
  <c r="J116" i="2"/>
  <c r="J113" i="2"/>
  <c r="J112" i="2"/>
  <c r="J111" i="2"/>
  <c r="J110" i="2"/>
  <c r="J107" i="2"/>
  <c r="J106" i="2"/>
  <c r="J105" i="2"/>
  <c r="J104" i="2"/>
  <c r="J101" i="2"/>
  <c r="J100" i="2"/>
  <c r="J99" i="2"/>
  <c r="J98" i="2"/>
  <c r="J95" i="2"/>
  <c r="J94" i="2"/>
  <c r="J93" i="2"/>
  <c r="J92" i="2"/>
  <c r="J89" i="2"/>
  <c r="J88" i="2"/>
  <c r="J87" i="2"/>
  <c r="J86" i="2"/>
  <c r="J66" i="2"/>
  <c r="J65" i="2"/>
  <c r="J64" i="2"/>
  <c r="J63" i="2"/>
  <c r="J60" i="2"/>
  <c r="J59" i="2"/>
  <c r="J58" i="2"/>
  <c r="J57" i="2"/>
  <c r="J54" i="2"/>
  <c r="J53" i="2"/>
  <c r="J52" i="2"/>
  <c r="J51" i="2"/>
  <c r="J48" i="2"/>
  <c r="J47" i="2"/>
  <c r="J46" i="2"/>
  <c r="J45" i="2"/>
  <c r="J42" i="2"/>
  <c r="J41" i="2"/>
  <c r="J40" i="2"/>
  <c r="J39" i="2"/>
  <c r="I167" i="2"/>
  <c r="I166" i="2"/>
  <c r="I165" i="2"/>
  <c r="I164" i="2"/>
  <c r="I161" i="2"/>
  <c r="I160" i="2"/>
  <c r="I159" i="2"/>
  <c r="I158" i="2"/>
  <c r="I155" i="2"/>
  <c r="I154" i="2"/>
  <c r="I153" i="2"/>
  <c r="I152" i="2"/>
  <c r="I149" i="2"/>
  <c r="I148" i="2"/>
  <c r="I147" i="2"/>
  <c r="I146" i="2"/>
  <c r="I143" i="2"/>
  <c r="I142" i="2"/>
  <c r="I141" i="2"/>
  <c r="I140" i="2"/>
  <c r="I119" i="2"/>
  <c r="I118" i="2"/>
  <c r="I117" i="2"/>
  <c r="I116" i="2"/>
  <c r="I113" i="2"/>
  <c r="I112" i="2"/>
  <c r="I111" i="2"/>
  <c r="I110" i="2"/>
  <c r="I107" i="2"/>
  <c r="I106" i="2"/>
  <c r="I105" i="2"/>
  <c r="I104" i="2"/>
  <c r="I101" i="2"/>
  <c r="I100" i="2"/>
  <c r="I99" i="2"/>
  <c r="I98" i="2"/>
  <c r="I95" i="2"/>
  <c r="I94" i="2"/>
  <c r="I93" i="2"/>
  <c r="I92" i="2"/>
  <c r="I89" i="2"/>
  <c r="I88" i="2"/>
  <c r="I87" i="2"/>
  <c r="I86" i="2"/>
  <c r="I66" i="2"/>
  <c r="I65" i="2"/>
  <c r="I64" i="2"/>
  <c r="I63" i="2"/>
  <c r="I60" i="2"/>
  <c r="I59" i="2"/>
  <c r="I58" i="2"/>
  <c r="I57" i="2"/>
  <c r="I54" i="2"/>
  <c r="I53" i="2"/>
  <c r="I52" i="2"/>
  <c r="I51" i="2"/>
  <c r="I48" i="2"/>
  <c r="I47" i="2"/>
  <c r="I46" i="2"/>
  <c r="I45" i="2"/>
  <c r="I42" i="2"/>
  <c r="I41" i="2"/>
  <c r="I40" i="2"/>
  <c r="I39" i="2"/>
  <c r="M168" i="2"/>
  <c r="L168" i="2"/>
  <c r="K168" i="2"/>
  <c r="L162" i="2"/>
  <c r="L156" i="2"/>
  <c r="L150" i="2"/>
  <c r="L144" i="2"/>
  <c r="K144" i="2"/>
  <c r="M120" i="2"/>
  <c r="K120" i="2"/>
  <c r="K114" i="2"/>
  <c r="K108" i="2"/>
  <c r="L102" i="2"/>
  <c r="K102" i="2"/>
  <c r="L96" i="2"/>
  <c r="K96" i="2"/>
  <c r="L90" i="2"/>
  <c r="K90" i="2"/>
  <c r="L67" i="2"/>
  <c r="K67" i="2"/>
  <c r="L61" i="2"/>
  <c r="K61" i="2"/>
  <c r="L55" i="2"/>
  <c r="K55" i="2"/>
  <c r="L49" i="2"/>
  <c r="K49" i="2"/>
  <c r="L43" i="2"/>
  <c r="K43" i="2"/>
  <c r="L37" i="2"/>
  <c r="K37" i="2"/>
  <c r="R167" i="2"/>
  <c r="R166" i="2"/>
  <c r="R165" i="2"/>
  <c r="R164" i="2"/>
  <c r="R161" i="2"/>
  <c r="M162" i="2" s="1"/>
  <c r="R160" i="2"/>
  <c r="R159" i="2"/>
  <c r="R158" i="2"/>
  <c r="R155" i="2"/>
  <c r="M156" i="2" s="1"/>
  <c r="R154" i="2"/>
  <c r="R153" i="2"/>
  <c r="R152" i="2"/>
  <c r="R149" i="2"/>
  <c r="M150" i="2" s="1"/>
  <c r="R148" i="2"/>
  <c r="R147" i="2"/>
  <c r="R146" i="2"/>
  <c r="R143" i="2"/>
  <c r="M144" i="2" s="1"/>
  <c r="R142" i="2"/>
  <c r="R141" i="2"/>
  <c r="R140" i="2"/>
  <c r="R137" i="2"/>
  <c r="R136" i="2"/>
  <c r="R135" i="2"/>
  <c r="R134" i="2"/>
  <c r="R131" i="2"/>
  <c r="R130" i="2"/>
  <c r="R129" i="2"/>
  <c r="R128" i="2"/>
  <c r="R125" i="2"/>
  <c r="R124" i="2"/>
  <c r="R123" i="2"/>
  <c r="R122" i="2"/>
  <c r="R119" i="2"/>
  <c r="R118" i="2"/>
  <c r="R117" i="2"/>
  <c r="R116" i="2"/>
  <c r="R113" i="2"/>
  <c r="M114" i="2" s="1"/>
  <c r="R112" i="2"/>
  <c r="R111" i="2"/>
  <c r="R110" i="2"/>
  <c r="R107" i="2"/>
  <c r="M108" i="2" s="1"/>
  <c r="R106" i="2"/>
  <c r="R105" i="2"/>
  <c r="R104" i="2"/>
  <c r="R101" i="2"/>
  <c r="M102" i="2" s="1"/>
  <c r="R100" i="2"/>
  <c r="R99" i="2"/>
  <c r="R98" i="2"/>
  <c r="R95" i="2"/>
  <c r="M96" i="2" s="1"/>
  <c r="R94" i="2"/>
  <c r="R93" i="2"/>
  <c r="R92" i="2"/>
  <c r="R89" i="2"/>
  <c r="M90" i="2" s="1"/>
  <c r="R88" i="2"/>
  <c r="R87" i="2"/>
  <c r="R86" i="2"/>
  <c r="R83" i="2"/>
  <c r="R82" i="2"/>
  <c r="R81" i="2"/>
  <c r="R80" i="2"/>
  <c r="R77" i="2"/>
  <c r="R76" i="2"/>
  <c r="R75" i="2"/>
  <c r="R74" i="2"/>
  <c r="R72" i="2"/>
  <c r="R71" i="2"/>
  <c r="R70" i="2"/>
  <c r="R69" i="2"/>
  <c r="R66" i="2"/>
  <c r="M67" i="2" s="1"/>
  <c r="R65" i="2"/>
  <c r="R64" i="2"/>
  <c r="R63" i="2"/>
  <c r="R60" i="2"/>
  <c r="M61" i="2" s="1"/>
  <c r="R59" i="2"/>
  <c r="R58" i="2"/>
  <c r="R57" i="2"/>
  <c r="R54" i="2"/>
  <c r="M55" i="2" s="1"/>
  <c r="R53" i="2"/>
  <c r="R52" i="2"/>
  <c r="R51" i="2"/>
  <c r="R48" i="2"/>
  <c r="M49" i="2" s="1"/>
  <c r="R47" i="2"/>
  <c r="R46" i="2"/>
  <c r="R45" i="2"/>
  <c r="R42" i="2"/>
  <c r="M43" i="2" s="1"/>
  <c r="R41" i="2"/>
  <c r="R40" i="2"/>
  <c r="R39" i="2"/>
  <c r="R36" i="2"/>
  <c r="M37" i="2" s="1"/>
  <c r="R35" i="2"/>
  <c r="R34" i="2"/>
  <c r="R33" i="2"/>
  <c r="J36" i="2"/>
  <c r="J35" i="2"/>
  <c r="J34" i="2"/>
  <c r="J33" i="2"/>
  <c r="I36" i="2"/>
  <c r="I35" i="2"/>
  <c r="I34" i="2"/>
  <c r="I33" i="2"/>
  <c r="R5" i="2"/>
  <c r="M6" i="2" s="1"/>
  <c r="R4" i="2"/>
  <c r="R3" i="2"/>
  <c r="R2" i="2"/>
  <c r="L6" i="2"/>
  <c r="K6" i="2"/>
  <c r="J102" i="2" l="1"/>
  <c r="O102" i="2" s="1"/>
  <c r="J37" i="2"/>
  <c r="O37" i="2" s="1"/>
  <c r="J43" i="2"/>
  <c r="O43" i="2" s="1"/>
  <c r="J49" i="2"/>
  <c r="O49" i="2" s="1"/>
  <c r="J55" i="2"/>
  <c r="O55" i="2" s="1"/>
  <c r="J61" i="2"/>
  <c r="O61" i="2" s="1"/>
  <c r="J67" i="2"/>
  <c r="O67" i="2" s="1"/>
  <c r="J90" i="2"/>
  <c r="O90" i="2" s="1"/>
  <c r="J96" i="2"/>
  <c r="O96" i="2" s="1"/>
  <c r="J108" i="2"/>
  <c r="O108" i="2" s="1"/>
  <c r="J114" i="2"/>
  <c r="O114" i="2" s="1"/>
  <c r="J120" i="2"/>
  <c r="O120" i="2" s="1"/>
  <c r="J144" i="2"/>
  <c r="O144" i="2" s="1"/>
  <c r="J150" i="2"/>
  <c r="O150" i="2" s="1"/>
  <c r="J156" i="2"/>
  <c r="O156" i="2" s="1"/>
  <c r="J162" i="2"/>
  <c r="O162" i="2" s="1"/>
  <c r="J168" i="2"/>
  <c r="O168" i="2" s="1"/>
  <c r="N156" i="2"/>
  <c r="N102" i="2"/>
  <c r="N96" i="2"/>
  <c r="N55" i="2"/>
  <c r="N43" i="2"/>
  <c r="N37" i="2"/>
  <c r="N120" i="2" l="1"/>
  <c r="N90" i="2"/>
  <c r="N49" i="2"/>
  <c r="N67" i="2"/>
  <c r="N114" i="2"/>
  <c r="N150" i="2"/>
  <c r="N108" i="2"/>
  <c r="N162" i="2"/>
  <c r="N61" i="2"/>
  <c r="N144" i="2"/>
  <c r="N168" i="2"/>
  <c r="J5" i="2"/>
  <c r="J4" i="2"/>
  <c r="J3" i="2"/>
  <c r="J2" i="2"/>
  <c r="J6" i="2" l="1"/>
  <c r="O6" i="2"/>
  <c r="N6" i="2"/>
  <c r="I5" i="2"/>
  <c r="I4" i="2"/>
  <c r="I3" i="2"/>
  <c r="I2" i="2"/>
</calcChain>
</file>

<file path=xl/sharedStrings.xml><?xml version="1.0" encoding="utf-8"?>
<sst xmlns="http://schemas.openxmlformats.org/spreadsheetml/2006/main" count="3573" uniqueCount="138">
  <si>
    <t>State</t>
  </si>
  <si>
    <t xml:space="preserve"> Facility Name</t>
  </si>
  <si>
    <t xml:space="preserve"> Facility ID (ORISPL)</t>
  </si>
  <si>
    <t xml:space="preserve"> Unit ID</t>
  </si>
  <si>
    <t xml:space="preserve"> Year</t>
  </si>
  <si>
    <t xml:space="preserve"> Operating Time</t>
  </si>
  <si>
    <t xml:space="preserve"> Gross Load (MW-h)</t>
  </si>
  <si>
    <t xml:space="preserve"> SO2 (tons)</t>
  </si>
  <si>
    <t xml:space="preserve"> Avg. NOx Rate (lb/MMBtu)</t>
  </si>
  <si>
    <t xml:space="preserve"> NOx (tons)</t>
  </si>
  <si>
    <t xml:space="preserve"> CO2 (short tons)</t>
  </si>
  <si>
    <t xml:space="preserve"> Heat Input (MMBtu)</t>
  </si>
  <si>
    <t xml:space="preserve"> Owner</t>
  </si>
  <si>
    <t xml:space="preserve"> Operator</t>
  </si>
  <si>
    <t xml:space="preserve"> Unit Type</t>
  </si>
  <si>
    <t xml:space="preserve"> Fuel Type (Primary)</t>
  </si>
  <si>
    <t xml:space="preserve"> Fuel Type (Secondary)</t>
  </si>
  <si>
    <t xml:space="preserve"> SO2 Control(s)</t>
  </si>
  <si>
    <t xml:space="preserve"> NOx Control(s)</t>
  </si>
  <si>
    <t>Combustion turbine</t>
  </si>
  <si>
    <t>Dry Low NOx Burners</t>
  </si>
  <si>
    <t>Pipeline Natural Gas</t>
  </si>
  <si>
    <t>Combined cycle</t>
  </si>
  <si>
    <t>Dry Low NOx Burners&lt;br&gt;Selective Catalytic Reduction</t>
  </si>
  <si>
    <t>Dry bottom wall-fired boiler</t>
  </si>
  <si>
    <t>Coal</t>
  </si>
  <si>
    <t>Wet Lime FGD</t>
  </si>
  <si>
    <t>Water Injection&lt;br&gt;Selective Catalytic Reduction</t>
  </si>
  <si>
    <t>Tangentially-fired</t>
  </si>
  <si>
    <t>Low NOx Burner Technology w/ Separated OFA</t>
  </si>
  <si>
    <t>Pacificorp Energy Generation</t>
  </si>
  <si>
    <t>CT01</t>
  </si>
  <si>
    <t>CT02</t>
  </si>
  <si>
    <t>CT03</t>
  </si>
  <si>
    <t>CT04</t>
  </si>
  <si>
    <t>Diesel Oil</t>
  </si>
  <si>
    <t>Wet Limestone</t>
  </si>
  <si>
    <t>Low NOx Burner Technology w/ Overfire Air</t>
  </si>
  <si>
    <t>Low NOx Burner Technology w/ Overfire Air&lt;br&gt;Selective Catalytic Reduction</t>
  </si>
  <si>
    <t>Selective Catalytic Reduction</t>
  </si>
  <si>
    <t>Dry Lime FGD</t>
  </si>
  <si>
    <t>Low NOx Burner Technology w/ Closed-coupled OFA</t>
  </si>
  <si>
    <t>Low NOx Burner Technology (Dry Bottom only)&lt;br&gt;Selective Catalytic Reduction</t>
  </si>
  <si>
    <t>CT1</t>
  </si>
  <si>
    <t>CT2</t>
  </si>
  <si>
    <t>Low NOx Burner Technology (Dry Bottom only)</t>
  </si>
  <si>
    <t>Basin Electric Power Cooperative</t>
  </si>
  <si>
    <t>U1</t>
  </si>
  <si>
    <t>Sodium Based</t>
  </si>
  <si>
    <t>Black Hills Power, Inc</t>
  </si>
  <si>
    <t>UT</t>
  </si>
  <si>
    <t>Bonanza</t>
  </si>
  <si>
    <t>Deseret Generation &amp; Transmission, Utah Municipal Power Agency</t>
  </si>
  <si>
    <t>Deseret Generation &amp; Transmission</t>
  </si>
  <si>
    <t>Carbon</t>
  </si>
  <si>
    <t>Currant Creek Power Project</t>
  </si>
  <si>
    <t>CTG1A</t>
  </si>
  <si>
    <t>CTG1B</t>
  </si>
  <si>
    <t>Gadsby</t>
  </si>
  <si>
    <t>Hunter</t>
  </si>
  <si>
    <t>Pacificorp Energy Generation, Utah Municipal Power Agency</t>
  </si>
  <si>
    <t>Deseret Generation &amp; Transmission, Pacificorp Energy Generation, Utah Associated Municipal Power Systems</t>
  </si>
  <si>
    <t>Huntington</t>
  </si>
  <si>
    <t>Intermountain</t>
  </si>
  <si>
    <t>1SGA</t>
  </si>
  <si>
    <t>Intermountain Power Agency</t>
  </si>
  <si>
    <t>Intermountain Power Service Corporation</t>
  </si>
  <si>
    <t>2SGA</t>
  </si>
  <si>
    <t>Lake Side Power Plant</t>
  </si>
  <si>
    <t>Millcreek Power</t>
  </si>
  <si>
    <t>MC-1</t>
  </si>
  <si>
    <t>City of St. George</t>
  </si>
  <si>
    <t>MC-2</t>
  </si>
  <si>
    <t>Nebo Power Station</t>
  </si>
  <si>
    <t>Utah Associated Municipal Power Systems</t>
  </si>
  <si>
    <t>West Valley Power Plant</t>
  </si>
  <si>
    <t>Utah Municipal Power Agency</t>
  </si>
  <si>
    <t>CER Generation, LLC, Utah Municipal Power Agency</t>
  </si>
  <si>
    <t>U2</t>
  </si>
  <si>
    <t>U3</t>
  </si>
  <si>
    <t>U4</t>
  </si>
  <si>
    <t>U5</t>
  </si>
  <si>
    <t>WY</t>
  </si>
  <si>
    <t>Cheyenne Prairie Generating Station</t>
  </si>
  <si>
    <t>Cheyenne Light, Fuel and Power</t>
  </si>
  <si>
    <t>Black Hills Service Company LLC</t>
  </si>
  <si>
    <t>Dave Johnston</t>
  </si>
  <si>
    <t>BW41</t>
  </si>
  <si>
    <t>BW42</t>
  </si>
  <si>
    <t>BW43</t>
  </si>
  <si>
    <t>BW44</t>
  </si>
  <si>
    <t>Dry Fork Station</t>
  </si>
  <si>
    <t>Jim Bridger</t>
  </si>
  <si>
    <t>BW71</t>
  </si>
  <si>
    <t>Idaho Power Company, Pacificorp Energy Generation</t>
  </si>
  <si>
    <t>BW72</t>
  </si>
  <si>
    <t>BW73</t>
  </si>
  <si>
    <t>Selective Catalytic Reduction&lt;br&gt;Low NOx Burner Technology w/ Closed-coupled OFA</t>
  </si>
  <si>
    <t>BW74</t>
  </si>
  <si>
    <t>Selective Catalytic Reduction (Began Nov 10, 2016)&lt;br&gt;Low NOx Burner Technology w/ Closed-coupled OFA</t>
  </si>
  <si>
    <t>Laramie River</t>
  </si>
  <si>
    <t>Basin Electric Power Cooperative, County of Los Alamos, Heartland Consumers Power District, Lincoln Electric System, Nebraska Municipal Energy Agency, Tri-State Generation &amp; Transmission, Western Minnesota Municipal Power, Wyoming Municipal Power Agency</t>
  </si>
  <si>
    <t>Overfire Air&lt;br&gt;Low NOx Burner Technology (Dry Bottom only)</t>
  </si>
  <si>
    <t>Naughton</t>
  </si>
  <si>
    <t>Neil Simpson II</t>
  </si>
  <si>
    <t>Neil Simpson II (CT2)</t>
  </si>
  <si>
    <t>Consolidated WY Municipalities Electric Power System JPB</t>
  </si>
  <si>
    <t>Wygen I</t>
  </si>
  <si>
    <t>Black Hills Wyoming, LLC, Municipal Energy Agency of Nebraska</t>
  </si>
  <si>
    <t>Wygen II</t>
  </si>
  <si>
    <t>Wygen III</t>
  </si>
  <si>
    <t>Black Hills Power, Inc, Consolidated WY Municipalities Electric Power System JPB, Montana Dakota Utilities Company</t>
  </si>
  <si>
    <t>Wyodak</t>
  </si>
  <si>
    <t>BW91</t>
  </si>
  <si>
    <t>Black Hills Corporation, Pacificorp Energy Generation</t>
  </si>
  <si>
    <t>Combined cycle (Started Jan 22, 2014)</t>
  </si>
  <si>
    <t>Combined cycle (Started Jan 31, 2014)</t>
  </si>
  <si>
    <t>CER Generation, LLC</t>
  </si>
  <si>
    <t>Selective Catalytic Reduction (Began Nov 25, 2015)&lt;br&gt;Low NOx Burner Technology w/ Closed-coupled OFA</t>
  </si>
  <si>
    <t>Black Hills Wyoming, LLC, Consolidated WY Municipalities Electric Power System JPB</t>
  </si>
  <si>
    <t>Notes</t>
  </si>
  <si>
    <t>Nameplate Capacity (MW)</t>
  </si>
  <si>
    <t>Nameplate Capacity Factor</t>
  </si>
  <si>
    <t>Heat Rate (mmbtu/kwhr)</t>
  </si>
  <si>
    <t>Case 1 MW-h        (85% or Higher)</t>
  </si>
  <si>
    <t>Nox ER</t>
  </si>
  <si>
    <t>SO2 ER</t>
  </si>
  <si>
    <t>SO2 Tons</t>
  </si>
  <si>
    <t>gas in 2019</t>
  </si>
  <si>
    <t>Average HR =</t>
  </si>
  <si>
    <t>85%</t>
  </si>
  <si>
    <t>2017</t>
  </si>
  <si>
    <t>SNCR 2018 0.15 by permit</t>
  </si>
  <si>
    <t>permit</t>
  </si>
  <si>
    <t>SCR 2019 .06 by permit</t>
  </si>
  <si>
    <t>overhaul / outage</t>
  </si>
  <si>
    <t>New gas to replace</t>
  </si>
  <si>
    <t>scr 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</si>
</sst>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E+00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FEA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33" borderId="10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3" fontId="0" fillId="0" borderId="11" xfId="0" applyNumberFormat="1" applyBorder="1"/>
    <xf numFmtId="3" fontId="0" fillId="0" borderId="11" xfId="0" applyNumberFormat="1" applyFill="1" applyBorder="1"/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9" fontId="0" fillId="0" borderId="11" xfId="0" applyNumberFormat="1" applyFill="1" applyBorder="1"/>
    <xf numFmtId="3" fontId="0" fillId="34" borderId="11" xfId="0" applyNumberFormat="1" applyFill="1" applyBorder="1"/>
    <xf numFmtId="9" fontId="0" fillId="34" borderId="11" xfId="0" applyNumberFormat="1" applyFill="1" applyBorder="1"/>
    <xf numFmtId="3" fontId="0" fillId="34" borderId="11" xfId="0" applyNumberFormat="1" applyFill="1" applyBorder="1" applyAlignment="1">
      <alignment horizontal="right"/>
    </xf>
    <xf numFmtId="3" fontId="0" fillId="34" borderId="11" xfId="0" quotePrefix="1" applyNumberForma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3" fontId="0" fillId="36" borderId="11" xfId="0" applyNumberFormat="1" applyFill="1" applyBorder="1"/>
    <xf numFmtId="0" fontId="0" fillId="36" borderId="11" xfId="0" applyFill="1" applyBorder="1"/>
    <xf numFmtId="3" fontId="0" fillId="36" borderId="11" xfId="0" applyNumberFormat="1" applyFill="1" applyBorder="1" applyAlignment="1">
      <alignment horizontal="right"/>
    </xf>
    <xf numFmtId="3" fontId="0" fillId="36" borderId="11" xfId="0" applyNumberFormat="1" applyFill="1" applyBorder="1" applyAlignment="1">
      <alignment horizontal="center"/>
    </xf>
    <xf numFmtId="164" fontId="0" fillId="36" borderId="11" xfId="0" applyNumberFormat="1" applyFill="1" applyBorder="1" applyAlignment="1">
      <alignment horizontal="center"/>
    </xf>
    <xf numFmtId="164" fontId="0" fillId="36" borderId="11" xfId="0" applyNumberFormat="1" applyFill="1" applyBorder="1"/>
    <xf numFmtId="165" fontId="0" fillId="36" borderId="11" xfId="0" applyNumberFormat="1" applyFill="1" applyBorder="1"/>
    <xf numFmtId="3" fontId="0" fillId="36" borderId="11" xfId="0" quotePrefix="1" applyNumberFormat="1" applyFill="1" applyBorder="1" applyAlignment="1">
      <alignment horizontal="center"/>
    </xf>
    <xf numFmtId="164" fontId="0" fillId="36" borderId="11" xfId="0" quotePrefix="1" applyNumberFormat="1" applyFill="1" applyBorder="1" applyAlignment="1">
      <alignment horizontal="center"/>
    </xf>
    <xf numFmtId="3" fontId="0" fillId="37" borderId="11" xfId="0" applyNumberFormat="1" applyFill="1" applyBorder="1" applyAlignment="1"/>
    <xf numFmtId="164" fontId="0" fillId="37" borderId="11" xfId="0" quotePrefix="1" applyNumberFormat="1" applyFill="1" applyBorder="1" applyAlignment="1">
      <alignment horizontal="center"/>
    </xf>
    <xf numFmtId="164" fontId="0" fillId="37" borderId="11" xfId="0" applyNumberFormat="1" applyFill="1" applyBorder="1" applyAlignment="1">
      <alignment horizontal="center"/>
    </xf>
    <xf numFmtId="3" fontId="0" fillId="37" borderId="11" xfId="0" applyNumberFormat="1" applyFill="1" applyBorder="1"/>
    <xf numFmtId="9" fontId="0" fillId="37" borderId="11" xfId="0" quotePrefix="1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6" borderId="11" xfId="0" applyNumberFormat="1" applyFill="1" applyBorder="1" applyAlignment="1"/>
    <xf numFmtId="0" fontId="0" fillId="33" borderId="12" xfId="0" applyFill="1" applyBorder="1" applyAlignment="1">
      <alignment horizontal="center" wrapText="1"/>
    </xf>
    <xf numFmtId="3" fontId="0" fillId="33" borderId="12" xfId="0" applyNumberFormat="1" applyFill="1" applyBorder="1" applyAlignment="1">
      <alignment horizontal="center" wrapText="1"/>
    </xf>
    <xf numFmtId="166" fontId="18" fillId="35" borderId="12" xfId="0" applyNumberFormat="1" applyFont="1" applyFill="1" applyBorder="1" applyAlignment="1" applyProtection="1">
      <alignment horizontal="center" wrapText="1"/>
    </xf>
    <xf numFmtId="164" fontId="18" fillId="35" borderId="12" xfId="0" applyNumberFormat="1" applyFont="1" applyFill="1" applyBorder="1" applyAlignment="1" applyProtection="1">
      <alignment horizontal="center" wrapText="1"/>
    </xf>
    <xf numFmtId="164" fontId="0" fillId="33" borderId="12" xfId="0" applyNumberFormat="1" applyFill="1" applyBorder="1" applyAlignment="1">
      <alignment horizontal="center" wrapText="1"/>
    </xf>
    <xf numFmtId="165" fontId="0" fillId="33" borderId="12" xfId="0" applyNumberForma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/>
    <xf numFmtId="164" fontId="0" fillId="0" borderId="11" xfId="0" applyNumberFormat="1" applyBorder="1"/>
    <xf numFmtId="165" fontId="0" fillId="0" borderId="11" xfId="0" applyNumberFormat="1" applyBorder="1"/>
    <xf numFmtId="0" fontId="0" fillId="34" borderId="11" xfId="0" applyFill="1" applyBorder="1"/>
    <xf numFmtId="164" fontId="0" fillId="34" borderId="11" xfId="0" applyNumberFormat="1" applyFill="1" applyBorder="1"/>
    <xf numFmtId="165" fontId="0" fillId="34" borderId="11" xfId="0" applyNumberFormat="1" applyFill="1" applyBorder="1"/>
    <xf numFmtId="0" fontId="0" fillId="0" borderId="11" xfId="0" applyFill="1" applyBorder="1"/>
    <xf numFmtId="164" fontId="0" fillId="0" borderId="11" xfId="0" applyNumberFormat="1" applyFill="1" applyBorder="1"/>
    <xf numFmtId="165" fontId="0" fillId="0" borderId="11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workbookViewId="0">
      <selection sqref="A1:XFD1048576"/>
    </sheetView>
  </sheetViews>
  <sheetFormatPr defaultRowHeight="15" x14ac:dyDescent="0.25"/>
  <cols>
    <col min="1" max="1" width="7.42578125" customWidth="1"/>
    <col min="2" max="2" width="31.7109375" customWidth="1"/>
    <col min="3" max="3" width="9.28515625" customWidth="1"/>
    <col min="4" max="4" width="7.42578125" bestFit="1" customWidth="1"/>
    <col min="5" max="5" width="5" bestFit="1" customWidth="1"/>
    <col min="6" max="6" width="9.5703125" style="3" bestFit="1" customWidth="1"/>
    <col min="7" max="7" width="11.85546875" style="3" customWidth="1"/>
    <col min="8" max="8" width="9.85546875" style="3" bestFit="1" customWidth="1"/>
    <col min="9" max="9" width="13.140625" style="4" bestFit="1" customWidth="1"/>
    <col min="10" max="10" width="10.28515625" style="3" bestFit="1" customWidth="1"/>
    <col min="11" max="11" width="15" style="3" bestFit="1" customWidth="1"/>
    <col min="12" max="12" width="10.140625" style="5" customWidth="1"/>
    <col min="13" max="13" width="32.7109375" customWidth="1"/>
    <col min="14" max="14" width="29.7109375" customWidth="1"/>
    <col min="15" max="15" width="29.42578125" customWidth="1"/>
    <col min="16" max="16" width="28.5703125" bestFit="1" customWidth="1"/>
    <col min="17" max="17" width="27.7109375" customWidth="1"/>
    <col min="18" max="18" width="33.140625" customWidth="1"/>
    <col min="19" max="19" width="39.7109375" customWidth="1"/>
  </cols>
  <sheetData>
    <row r="1" spans="1:19" s="1" customFormat="1" ht="30.4" customHeight="1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6" t="s">
        <v>9</v>
      </c>
      <c r="K1" s="6" t="s">
        <v>10</v>
      </c>
      <c r="L1" s="8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15.75" thickTop="1" x14ac:dyDescent="0.25">
      <c r="A2" t="s">
        <v>50</v>
      </c>
      <c r="B2" t="s">
        <v>51</v>
      </c>
      <c r="C2">
        <v>7790</v>
      </c>
      <c r="D2">
        <v>43101</v>
      </c>
      <c r="E2">
        <v>2014</v>
      </c>
      <c r="F2" s="3">
        <v>8513</v>
      </c>
      <c r="G2" s="3">
        <v>3699705.5</v>
      </c>
      <c r="H2" s="3">
        <v>1390.1489999999999</v>
      </c>
      <c r="I2" s="4">
        <v>0.36059999999999998</v>
      </c>
      <c r="J2" s="3">
        <v>7057.3509999999997</v>
      </c>
      <c r="K2" s="3">
        <v>3964490.8</v>
      </c>
      <c r="L2" s="5">
        <v>38640250.024999999</v>
      </c>
      <c r="M2" t="s">
        <v>52</v>
      </c>
      <c r="N2" t="s">
        <v>53</v>
      </c>
      <c r="O2" t="s">
        <v>24</v>
      </c>
      <c r="P2" t="s">
        <v>25</v>
      </c>
      <c r="Q2" t="s">
        <v>35</v>
      </c>
      <c r="R2" t="s">
        <v>36</v>
      </c>
      <c r="S2" t="s">
        <v>45</v>
      </c>
    </row>
    <row r="3" spans="1:19" x14ac:dyDescent="0.25">
      <c r="A3" t="s">
        <v>50</v>
      </c>
      <c r="B3" t="s">
        <v>51</v>
      </c>
      <c r="C3">
        <v>7790</v>
      </c>
      <c r="D3">
        <v>43101</v>
      </c>
      <c r="E3">
        <v>2015</v>
      </c>
      <c r="F3" s="3">
        <v>8431.75</v>
      </c>
      <c r="G3" s="3">
        <v>3624643.5</v>
      </c>
      <c r="H3" s="3">
        <v>1276.412</v>
      </c>
      <c r="I3" s="4">
        <v>0.37569999999999998</v>
      </c>
      <c r="J3" s="3">
        <v>6836.9859999999999</v>
      </c>
      <c r="K3" s="3">
        <v>3694587.45</v>
      </c>
      <c r="L3" s="5">
        <v>36009647.75</v>
      </c>
      <c r="M3" t="s">
        <v>52</v>
      </c>
      <c r="N3" t="s">
        <v>53</v>
      </c>
      <c r="O3" t="s">
        <v>24</v>
      </c>
      <c r="P3" t="s">
        <v>25</v>
      </c>
      <c r="Q3" t="s">
        <v>35</v>
      </c>
      <c r="R3" t="s">
        <v>36</v>
      </c>
      <c r="S3" t="s">
        <v>45</v>
      </c>
    </row>
    <row r="4" spans="1:19" x14ac:dyDescent="0.25">
      <c r="A4" t="s">
        <v>50</v>
      </c>
      <c r="B4" t="s">
        <v>51</v>
      </c>
      <c r="C4">
        <v>7790</v>
      </c>
      <c r="D4">
        <v>43101</v>
      </c>
      <c r="E4">
        <v>2016</v>
      </c>
      <c r="F4" s="3">
        <v>7618.5</v>
      </c>
      <c r="G4" s="3">
        <v>3258714.5</v>
      </c>
      <c r="H4" s="3">
        <v>1305.028</v>
      </c>
      <c r="I4" s="4">
        <v>0.31409999999999999</v>
      </c>
      <c r="J4" s="3">
        <v>5574.3440000000001</v>
      </c>
      <c r="K4" s="3">
        <v>3592216.5</v>
      </c>
      <c r="L4" s="5">
        <v>35011864.075000003</v>
      </c>
      <c r="M4" t="s">
        <v>52</v>
      </c>
      <c r="N4" t="s">
        <v>53</v>
      </c>
      <c r="O4" t="s">
        <v>24</v>
      </c>
      <c r="P4" t="s">
        <v>25</v>
      </c>
      <c r="Q4" t="s">
        <v>35</v>
      </c>
      <c r="R4" t="s">
        <v>36</v>
      </c>
      <c r="S4" t="s">
        <v>45</v>
      </c>
    </row>
    <row r="5" spans="1:19" x14ac:dyDescent="0.25">
      <c r="A5" t="s">
        <v>50</v>
      </c>
      <c r="B5" t="s">
        <v>51</v>
      </c>
      <c r="C5">
        <v>7790</v>
      </c>
      <c r="D5">
        <v>43101</v>
      </c>
      <c r="E5">
        <v>2017</v>
      </c>
      <c r="F5" s="3">
        <v>8411.56</v>
      </c>
      <c r="G5" s="3">
        <v>3621754.96</v>
      </c>
      <c r="H5" s="3">
        <v>1318.84</v>
      </c>
      <c r="I5" s="4">
        <v>0.26440000000000002</v>
      </c>
      <c r="J5" s="3">
        <v>5378.9380000000001</v>
      </c>
      <c r="K5" s="3">
        <v>4092085.2749999999</v>
      </c>
      <c r="L5" s="5">
        <v>39883866.461999997</v>
      </c>
      <c r="M5" t="s">
        <v>52</v>
      </c>
      <c r="N5" t="s">
        <v>53</v>
      </c>
      <c r="O5" t="s">
        <v>24</v>
      </c>
      <c r="P5" t="s">
        <v>25</v>
      </c>
      <c r="Q5" t="s">
        <v>35</v>
      </c>
      <c r="R5" t="s">
        <v>36</v>
      </c>
      <c r="S5" t="s">
        <v>45</v>
      </c>
    </row>
    <row r="6" spans="1:19" x14ac:dyDescent="0.25">
      <c r="A6" t="s">
        <v>50</v>
      </c>
      <c r="B6" t="s">
        <v>54</v>
      </c>
      <c r="C6">
        <v>3644</v>
      </c>
      <c r="D6">
        <v>1</v>
      </c>
      <c r="E6">
        <v>2014</v>
      </c>
      <c r="F6" s="3">
        <v>8601.0400000000009</v>
      </c>
      <c r="G6" s="3">
        <v>542579.87</v>
      </c>
      <c r="H6" s="3">
        <v>3797.5390000000002</v>
      </c>
      <c r="I6" s="4">
        <v>0.44779999999999998</v>
      </c>
      <c r="J6" s="3">
        <v>1317.356</v>
      </c>
      <c r="K6" s="3">
        <v>595006.68500000006</v>
      </c>
      <c r="L6" s="5">
        <v>5799258.9460000005</v>
      </c>
      <c r="M6" t="s">
        <v>30</v>
      </c>
      <c r="N6" t="s">
        <v>30</v>
      </c>
      <c r="O6" t="s">
        <v>28</v>
      </c>
      <c r="P6" t="s">
        <v>25</v>
      </c>
    </row>
    <row r="7" spans="1:19" x14ac:dyDescent="0.25">
      <c r="A7" t="s">
        <v>50</v>
      </c>
      <c r="B7" t="s">
        <v>54</v>
      </c>
      <c r="C7">
        <v>3644</v>
      </c>
      <c r="D7">
        <v>1</v>
      </c>
      <c r="E7">
        <v>2015</v>
      </c>
      <c r="F7" s="3">
        <v>2512.2600000000002</v>
      </c>
      <c r="G7" s="3">
        <v>155177.59</v>
      </c>
      <c r="H7" s="3">
        <v>1073.893</v>
      </c>
      <c r="I7" s="4">
        <v>0.47799999999999998</v>
      </c>
      <c r="J7" s="3">
        <v>398.678</v>
      </c>
      <c r="K7" s="3">
        <v>170345.193</v>
      </c>
      <c r="L7" s="5">
        <v>1660301.017</v>
      </c>
      <c r="M7" t="s">
        <v>30</v>
      </c>
      <c r="N7" t="s">
        <v>30</v>
      </c>
      <c r="O7" t="s">
        <v>28</v>
      </c>
      <c r="P7" t="s">
        <v>25</v>
      </c>
    </row>
    <row r="8" spans="1:19" x14ac:dyDescent="0.25">
      <c r="A8" t="s">
        <v>50</v>
      </c>
      <c r="B8" t="s">
        <v>54</v>
      </c>
      <c r="C8">
        <v>3644</v>
      </c>
      <c r="D8">
        <v>1</v>
      </c>
      <c r="E8">
        <v>2016</v>
      </c>
      <c r="F8" s="3">
        <v>0</v>
      </c>
      <c r="M8" t="s">
        <v>30</v>
      </c>
      <c r="N8" t="s">
        <v>30</v>
      </c>
      <c r="O8" t="s">
        <v>28</v>
      </c>
      <c r="P8" t="s">
        <v>25</v>
      </c>
    </row>
    <row r="9" spans="1:19" x14ac:dyDescent="0.25">
      <c r="A9" t="s">
        <v>50</v>
      </c>
      <c r="B9" t="s">
        <v>54</v>
      </c>
      <c r="C9">
        <v>3644</v>
      </c>
      <c r="D9">
        <v>2</v>
      </c>
      <c r="E9">
        <v>2014</v>
      </c>
      <c r="F9" s="3">
        <v>8459.1</v>
      </c>
      <c r="G9" s="3">
        <v>834807.84</v>
      </c>
      <c r="H9" s="3">
        <v>5443.3370000000004</v>
      </c>
      <c r="I9" s="4">
        <v>0.46679999999999999</v>
      </c>
      <c r="J9" s="3">
        <v>1952.4749999999999</v>
      </c>
      <c r="K9" s="3">
        <v>851956.47499999998</v>
      </c>
      <c r="L9" s="5">
        <v>8303669.8339999998</v>
      </c>
      <c r="M9" t="s">
        <v>30</v>
      </c>
      <c r="N9" t="s">
        <v>30</v>
      </c>
      <c r="O9" t="s">
        <v>28</v>
      </c>
      <c r="P9" t="s">
        <v>25</v>
      </c>
    </row>
    <row r="10" spans="1:19" x14ac:dyDescent="0.25">
      <c r="A10" t="s">
        <v>50</v>
      </c>
      <c r="B10" t="s">
        <v>54</v>
      </c>
      <c r="C10">
        <v>3644</v>
      </c>
      <c r="D10">
        <v>2</v>
      </c>
      <c r="E10">
        <v>2015</v>
      </c>
      <c r="F10" s="3">
        <v>2511.09</v>
      </c>
      <c r="G10" s="3">
        <v>267363.96999999997</v>
      </c>
      <c r="H10" s="3">
        <v>1742.163</v>
      </c>
      <c r="I10" s="4">
        <v>0.47020000000000001</v>
      </c>
      <c r="J10" s="3">
        <v>649.15300000000002</v>
      </c>
      <c r="K10" s="3">
        <v>280971.80800000002</v>
      </c>
      <c r="L10" s="5">
        <v>2738545.78</v>
      </c>
      <c r="M10" t="s">
        <v>30</v>
      </c>
      <c r="N10" t="s">
        <v>30</v>
      </c>
      <c r="O10" t="s">
        <v>28</v>
      </c>
      <c r="P10" t="s">
        <v>25</v>
      </c>
    </row>
    <row r="11" spans="1:19" x14ac:dyDescent="0.25">
      <c r="A11" t="s">
        <v>50</v>
      </c>
      <c r="B11" t="s">
        <v>54</v>
      </c>
      <c r="C11">
        <v>3644</v>
      </c>
      <c r="D11">
        <v>2</v>
      </c>
      <c r="E11">
        <v>2016</v>
      </c>
      <c r="F11" s="3">
        <v>0</v>
      </c>
      <c r="M11" t="s">
        <v>30</v>
      </c>
      <c r="N11" t="s">
        <v>30</v>
      </c>
      <c r="O11" t="s">
        <v>28</v>
      </c>
      <c r="P11" t="s">
        <v>25</v>
      </c>
    </row>
    <row r="12" spans="1:19" x14ac:dyDescent="0.25">
      <c r="A12" t="s">
        <v>50</v>
      </c>
      <c r="B12" t="s">
        <v>55</v>
      </c>
      <c r="C12">
        <v>56102</v>
      </c>
      <c r="D12" t="s">
        <v>56</v>
      </c>
      <c r="E12">
        <v>2014</v>
      </c>
      <c r="F12" s="3">
        <v>7868.44</v>
      </c>
      <c r="G12" s="3">
        <v>1263846.01</v>
      </c>
      <c r="H12" s="3">
        <v>2.782</v>
      </c>
      <c r="I12" s="4">
        <v>1.14E-2</v>
      </c>
      <c r="J12" s="3">
        <v>40.348999999999997</v>
      </c>
      <c r="K12" s="3">
        <v>551017.02399999998</v>
      </c>
      <c r="L12" s="5">
        <v>9271911.0960000008</v>
      </c>
      <c r="M12" t="s">
        <v>30</v>
      </c>
      <c r="N12" t="s">
        <v>30</v>
      </c>
      <c r="O12" t="s">
        <v>22</v>
      </c>
      <c r="P12" t="s">
        <v>21</v>
      </c>
      <c r="S12" t="s">
        <v>39</v>
      </c>
    </row>
    <row r="13" spans="1:19" x14ac:dyDescent="0.25">
      <c r="A13" t="s">
        <v>50</v>
      </c>
      <c r="B13" t="s">
        <v>55</v>
      </c>
      <c r="C13">
        <v>56102</v>
      </c>
      <c r="D13" t="s">
        <v>56</v>
      </c>
      <c r="E13">
        <v>2015</v>
      </c>
      <c r="F13" s="3">
        <v>7124.04</v>
      </c>
      <c r="G13" s="3">
        <v>1160617.54</v>
      </c>
      <c r="H13" s="3">
        <v>2.5630000000000002</v>
      </c>
      <c r="I13" s="4">
        <v>1.6E-2</v>
      </c>
      <c r="J13" s="3">
        <v>42.110999999999997</v>
      </c>
      <c r="K13" s="3">
        <v>507751.39799999999</v>
      </c>
      <c r="L13" s="5">
        <v>8543873.2799999993</v>
      </c>
      <c r="M13" t="s">
        <v>30</v>
      </c>
      <c r="N13" t="s">
        <v>30</v>
      </c>
      <c r="O13" t="s">
        <v>22</v>
      </c>
      <c r="P13" t="s">
        <v>21</v>
      </c>
      <c r="S13" t="s">
        <v>39</v>
      </c>
    </row>
    <row r="14" spans="1:19" x14ac:dyDescent="0.25">
      <c r="A14" t="s">
        <v>50</v>
      </c>
      <c r="B14" t="s">
        <v>55</v>
      </c>
      <c r="C14">
        <v>56102</v>
      </c>
      <c r="D14" t="s">
        <v>56</v>
      </c>
      <c r="E14">
        <v>2016</v>
      </c>
      <c r="F14" s="3">
        <v>4757.59</v>
      </c>
      <c r="G14" s="3">
        <v>805520.45</v>
      </c>
      <c r="H14" s="3">
        <v>1.802</v>
      </c>
      <c r="I14" s="4">
        <v>2.1499999999999998E-2</v>
      </c>
      <c r="J14" s="3">
        <v>34.738999999999997</v>
      </c>
      <c r="K14" s="3">
        <v>356952.16899999999</v>
      </c>
      <c r="L14" s="5">
        <v>6006388.6529999999</v>
      </c>
      <c r="M14" t="s">
        <v>30</v>
      </c>
      <c r="N14" t="s">
        <v>30</v>
      </c>
      <c r="O14" t="s">
        <v>22</v>
      </c>
      <c r="P14" t="s">
        <v>21</v>
      </c>
      <c r="S14" t="s">
        <v>39</v>
      </c>
    </row>
    <row r="15" spans="1:19" x14ac:dyDescent="0.25">
      <c r="A15" t="s">
        <v>50</v>
      </c>
      <c r="B15" t="s">
        <v>55</v>
      </c>
      <c r="C15">
        <v>56102</v>
      </c>
      <c r="D15" t="s">
        <v>56</v>
      </c>
      <c r="E15">
        <v>2017</v>
      </c>
      <c r="F15" s="3">
        <v>3574.87</v>
      </c>
      <c r="G15" s="3">
        <v>591442.67000000004</v>
      </c>
      <c r="H15" s="3">
        <v>1.347</v>
      </c>
      <c r="I15" s="4">
        <v>3.7499999999999999E-2</v>
      </c>
      <c r="J15" s="3">
        <v>39.444000000000003</v>
      </c>
      <c r="K15" s="3">
        <v>266722.44500000001</v>
      </c>
      <c r="L15" s="5">
        <v>4488138.5939999996</v>
      </c>
      <c r="M15" t="s">
        <v>30</v>
      </c>
      <c r="N15" t="s">
        <v>30</v>
      </c>
      <c r="O15" t="s">
        <v>22</v>
      </c>
      <c r="P15" t="s">
        <v>21</v>
      </c>
      <c r="S15" t="s">
        <v>39</v>
      </c>
    </row>
    <row r="16" spans="1:19" x14ac:dyDescent="0.25">
      <c r="A16" t="s">
        <v>50</v>
      </c>
      <c r="B16" t="s">
        <v>55</v>
      </c>
      <c r="C16">
        <v>56102</v>
      </c>
      <c r="D16" t="s">
        <v>57</v>
      </c>
      <c r="E16">
        <v>2014</v>
      </c>
      <c r="F16" s="3">
        <v>7983.28</v>
      </c>
      <c r="G16" s="3">
        <v>1293796.8600000001</v>
      </c>
      <c r="H16" s="3">
        <v>2.8479999999999999</v>
      </c>
      <c r="I16" s="4">
        <v>9.5999999999999992E-3</v>
      </c>
      <c r="J16" s="3">
        <v>35.277000000000001</v>
      </c>
      <c r="K16" s="3">
        <v>564104.64099999995</v>
      </c>
      <c r="L16" s="5">
        <v>9492177.1060000006</v>
      </c>
      <c r="M16" t="s">
        <v>30</v>
      </c>
      <c r="N16" t="s">
        <v>30</v>
      </c>
      <c r="O16" t="s">
        <v>22</v>
      </c>
      <c r="P16" t="s">
        <v>21</v>
      </c>
      <c r="S16" t="s">
        <v>39</v>
      </c>
    </row>
    <row r="17" spans="1:19" x14ac:dyDescent="0.25">
      <c r="A17" t="s">
        <v>50</v>
      </c>
      <c r="B17" t="s">
        <v>55</v>
      </c>
      <c r="C17">
        <v>56102</v>
      </c>
      <c r="D17" t="s">
        <v>57</v>
      </c>
      <c r="E17">
        <v>2015</v>
      </c>
      <c r="F17" s="3">
        <v>7061.75</v>
      </c>
      <c r="G17" s="3">
        <v>1151077.67</v>
      </c>
      <c r="H17" s="3">
        <v>2.532</v>
      </c>
      <c r="I17" s="4">
        <v>1.7000000000000001E-2</v>
      </c>
      <c r="J17" s="3">
        <v>44.697000000000003</v>
      </c>
      <c r="K17" s="3">
        <v>501621.79499999998</v>
      </c>
      <c r="L17" s="5">
        <v>8440738.5460000001</v>
      </c>
      <c r="M17" t="s">
        <v>30</v>
      </c>
      <c r="N17" t="s">
        <v>30</v>
      </c>
      <c r="O17" t="s">
        <v>22</v>
      </c>
      <c r="P17" t="s">
        <v>21</v>
      </c>
      <c r="S17" t="s">
        <v>39</v>
      </c>
    </row>
    <row r="18" spans="1:19" x14ac:dyDescent="0.25">
      <c r="A18" t="s">
        <v>50</v>
      </c>
      <c r="B18" t="s">
        <v>55</v>
      </c>
      <c r="C18">
        <v>56102</v>
      </c>
      <c r="D18" t="s">
        <v>57</v>
      </c>
      <c r="E18">
        <v>2016</v>
      </c>
      <c r="F18" s="3">
        <v>4253.6499999999996</v>
      </c>
      <c r="G18" s="3">
        <v>711198.79</v>
      </c>
      <c r="H18" s="3">
        <v>1.5589999999999999</v>
      </c>
      <c r="I18" s="4">
        <v>2.7799999999999998E-2</v>
      </c>
      <c r="J18" s="3">
        <v>36.372</v>
      </c>
      <c r="K18" s="3">
        <v>308828.049</v>
      </c>
      <c r="L18" s="5">
        <v>5196570.5429999996</v>
      </c>
      <c r="M18" t="s">
        <v>30</v>
      </c>
      <c r="N18" t="s">
        <v>30</v>
      </c>
      <c r="O18" t="s">
        <v>22</v>
      </c>
      <c r="P18" t="s">
        <v>21</v>
      </c>
      <c r="S18" t="s">
        <v>39</v>
      </c>
    </row>
    <row r="19" spans="1:19" x14ac:dyDescent="0.25">
      <c r="A19" t="s">
        <v>50</v>
      </c>
      <c r="B19" t="s">
        <v>55</v>
      </c>
      <c r="C19">
        <v>56102</v>
      </c>
      <c r="D19" t="s">
        <v>57</v>
      </c>
      <c r="E19">
        <v>2017</v>
      </c>
      <c r="F19" s="3">
        <v>3804.42</v>
      </c>
      <c r="G19" s="3">
        <v>636446.64</v>
      </c>
      <c r="H19" s="3">
        <v>1.43</v>
      </c>
      <c r="I19" s="4">
        <v>2.9600000000000001E-2</v>
      </c>
      <c r="J19" s="3">
        <v>34.128999999999998</v>
      </c>
      <c r="K19" s="3">
        <v>283287.67700000003</v>
      </c>
      <c r="L19" s="5">
        <v>4766853.8720000004</v>
      </c>
      <c r="M19" t="s">
        <v>30</v>
      </c>
      <c r="N19" t="s">
        <v>30</v>
      </c>
      <c r="O19" t="s">
        <v>22</v>
      </c>
      <c r="P19" t="s">
        <v>21</v>
      </c>
      <c r="S19" t="s">
        <v>39</v>
      </c>
    </row>
    <row r="20" spans="1:19" x14ac:dyDescent="0.25">
      <c r="A20" t="s">
        <v>50</v>
      </c>
      <c r="B20" t="s">
        <v>58</v>
      </c>
      <c r="C20">
        <v>3648</v>
      </c>
      <c r="D20">
        <v>1</v>
      </c>
      <c r="E20">
        <v>2014</v>
      </c>
      <c r="F20" s="3">
        <v>1069.8800000000001</v>
      </c>
      <c r="G20" s="3">
        <v>21316.799999999999</v>
      </c>
      <c r="H20" s="3">
        <v>9.7000000000000003E-2</v>
      </c>
      <c r="I20" s="4">
        <v>8.9399999999999993E-2</v>
      </c>
      <c r="J20" s="3">
        <v>18.177</v>
      </c>
      <c r="K20" s="3">
        <v>19182.409</v>
      </c>
      <c r="L20" s="5">
        <v>322721.72899999999</v>
      </c>
      <c r="M20" t="s">
        <v>30</v>
      </c>
      <c r="N20" t="s">
        <v>30</v>
      </c>
      <c r="O20" t="s">
        <v>24</v>
      </c>
      <c r="P20" t="s">
        <v>21</v>
      </c>
      <c r="S20" t="s">
        <v>45</v>
      </c>
    </row>
    <row r="21" spans="1:19" x14ac:dyDescent="0.25">
      <c r="A21" t="s">
        <v>50</v>
      </c>
      <c r="B21" t="s">
        <v>58</v>
      </c>
      <c r="C21">
        <v>3648</v>
      </c>
      <c r="D21">
        <v>1</v>
      </c>
      <c r="E21">
        <v>2015</v>
      </c>
      <c r="F21" s="3">
        <v>985.25</v>
      </c>
      <c r="G21" s="3">
        <v>19720.11</v>
      </c>
      <c r="H21" s="3">
        <v>9.2999999999999999E-2</v>
      </c>
      <c r="I21" s="4">
        <v>0.10299999999999999</v>
      </c>
      <c r="J21" s="3">
        <v>18.591000000000001</v>
      </c>
      <c r="K21" s="3">
        <v>18460.557000000001</v>
      </c>
      <c r="L21" s="5">
        <v>310643.85499999998</v>
      </c>
      <c r="M21" t="s">
        <v>30</v>
      </c>
      <c r="N21" t="s">
        <v>30</v>
      </c>
      <c r="O21" t="s">
        <v>24</v>
      </c>
      <c r="P21" t="s">
        <v>21</v>
      </c>
      <c r="S21" t="s">
        <v>45</v>
      </c>
    </row>
    <row r="22" spans="1:19" x14ac:dyDescent="0.25">
      <c r="A22" t="s">
        <v>50</v>
      </c>
      <c r="B22" t="s">
        <v>58</v>
      </c>
      <c r="C22">
        <v>3648</v>
      </c>
      <c r="D22">
        <v>1</v>
      </c>
      <c r="E22">
        <v>2016</v>
      </c>
      <c r="F22" s="3">
        <v>758.46</v>
      </c>
      <c r="G22" s="3">
        <v>15579.65</v>
      </c>
      <c r="H22" s="3">
        <v>7.1999999999999995E-2</v>
      </c>
      <c r="I22" s="4">
        <v>8.0100000000000005E-2</v>
      </c>
      <c r="J22" s="3">
        <v>10.962</v>
      </c>
      <c r="K22" s="3">
        <v>14290.263999999999</v>
      </c>
      <c r="L22" s="5">
        <v>240481.24900000001</v>
      </c>
      <c r="M22" t="s">
        <v>30</v>
      </c>
      <c r="N22" t="s">
        <v>30</v>
      </c>
      <c r="O22" t="s">
        <v>24</v>
      </c>
      <c r="P22" t="s">
        <v>21</v>
      </c>
      <c r="S22" t="s">
        <v>45</v>
      </c>
    </row>
    <row r="23" spans="1:19" x14ac:dyDescent="0.25">
      <c r="A23" t="s">
        <v>50</v>
      </c>
      <c r="B23" t="s">
        <v>58</v>
      </c>
      <c r="C23">
        <v>3648</v>
      </c>
      <c r="D23">
        <v>1</v>
      </c>
      <c r="E23">
        <v>2017</v>
      </c>
      <c r="F23" s="3">
        <v>585.4</v>
      </c>
      <c r="G23" s="3">
        <v>8793.5400000000009</v>
      </c>
      <c r="H23" s="3">
        <v>4.8000000000000001E-2</v>
      </c>
      <c r="I23" s="4">
        <v>9.2799999999999994E-2</v>
      </c>
      <c r="J23" s="3">
        <v>10.52</v>
      </c>
      <c r="K23" s="3">
        <v>9544.1830000000009</v>
      </c>
      <c r="L23" s="5">
        <v>160607.29500000001</v>
      </c>
      <c r="M23" t="s">
        <v>30</v>
      </c>
      <c r="N23" t="s">
        <v>30</v>
      </c>
      <c r="O23" t="s">
        <v>24</v>
      </c>
      <c r="P23" t="s">
        <v>21</v>
      </c>
      <c r="S23" t="s">
        <v>45</v>
      </c>
    </row>
    <row r="24" spans="1:19" x14ac:dyDescent="0.25">
      <c r="A24" t="s">
        <v>50</v>
      </c>
      <c r="B24" t="s">
        <v>58</v>
      </c>
      <c r="C24">
        <v>3648</v>
      </c>
      <c r="D24">
        <v>2</v>
      </c>
      <c r="E24">
        <v>2014</v>
      </c>
      <c r="F24" s="3">
        <v>1362.03</v>
      </c>
      <c r="G24" s="3">
        <v>27176.92</v>
      </c>
      <c r="H24" s="3">
        <v>0.11799999999999999</v>
      </c>
      <c r="I24" s="4">
        <v>8.6300000000000002E-2</v>
      </c>
      <c r="J24" s="3">
        <v>20.616</v>
      </c>
      <c r="K24" s="3">
        <v>23397.192999999999</v>
      </c>
      <c r="L24" s="5">
        <v>393689.68199999997</v>
      </c>
      <c r="M24" t="s">
        <v>30</v>
      </c>
      <c r="N24" t="s">
        <v>30</v>
      </c>
      <c r="O24" t="s">
        <v>24</v>
      </c>
      <c r="P24" t="s">
        <v>21</v>
      </c>
      <c r="S24" t="s">
        <v>45</v>
      </c>
    </row>
    <row r="25" spans="1:19" x14ac:dyDescent="0.25">
      <c r="A25" t="s">
        <v>50</v>
      </c>
      <c r="B25" t="s">
        <v>58</v>
      </c>
      <c r="C25">
        <v>3648</v>
      </c>
      <c r="D25">
        <v>2</v>
      </c>
      <c r="E25">
        <v>2015</v>
      </c>
      <c r="F25" s="3">
        <v>1643.05</v>
      </c>
      <c r="G25" s="3">
        <v>36089.550000000003</v>
      </c>
      <c r="H25" s="3">
        <v>0.158</v>
      </c>
      <c r="I25" s="4">
        <v>7.8399999999999997E-2</v>
      </c>
      <c r="J25" s="3">
        <v>23.024000000000001</v>
      </c>
      <c r="K25" s="3">
        <v>31203.186000000002</v>
      </c>
      <c r="L25" s="5">
        <v>525073.64899999998</v>
      </c>
      <c r="M25" t="s">
        <v>30</v>
      </c>
      <c r="N25" t="s">
        <v>30</v>
      </c>
      <c r="O25" t="s">
        <v>24</v>
      </c>
      <c r="P25" t="s">
        <v>21</v>
      </c>
      <c r="S25" t="s">
        <v>45</v>
      </c>
    </row>
    <row r="26" spans="1:19" x14ac:dyDescent="0.25">
      <c r="A26" t="s">
        <v>50</v>
      </c>
      <c r="B26" t="s">
        <v>58</v>
      </c>
      <c r="C26">
        <v>3648</v>
      </c>
      <c r="D26">
        <v>2</v>
      </c>
      <c r="E26">
        <v>2016</v>
      </c>
      <c r="F26" s="3">
        <v>1034.72</v>
      </c>
      <c r="G26" s="3">
        <v>21106.34</v>
      </c>
      <c r="H26" s="3">
        <v>0.1</v>
      </c>
      <c r="I26" s="4">
        <v>8.09E-2</v>
      </c>
      <c r="J26" s="3">
        <v>15.532</v>
      </c>
      <c r="K26" s="3">
        <v>19707.32</v>
      </c>
      <c r="L26" s="5">
        <v>331628.47200000001</v>
      </c>
      <c r="M26" t="s">
        <v>30</v>
      </c>
      <c r="N26" t="s">
        <v>30</v>
      </c>
      <c r="O26" t="s">
        <v>24</v>
      </c>
      <c r="P26" t="s">
        <v>21</v>
      </c>
      <c r="S26" t="s">
        <v>45</v>
      </c>
    </row>
    <row r="27" spans="1:19" x14ac:dyDescent="0.25">
      <c r="A27" t="s">
        <v>50</v>
      </c>
      <c r="B27" t="s">
        <v>58</v>
      </c>
      <c r="C27">
        <v>3648</v>
      </c>
      <c r="D27">
        <v>2</v>
      </c>
      <c r="E27">
        <v>2017</v>
      </c>
      <c r="F27" s="3">
        <v>669.64</v>
      </c>
      <c r="G27" s="3">
        <v>11674.57</v>
      </c>
      <c r="H27" s="3">
        <v>5.6000000000000001E-2</v>
      </c>
      <c r="I27" s="4">
        <v>8.2000000000000003E-2</v>
      </c>
      <c r="J27" s="3">
        <v>10.122</v>
      </c>
      <c r="K27" s="3">
        <v>11129.058000000001</v>
      </c>
      <c r="L27" s="5">
        <v>187274.52799999999</v>
      </c>
      <c r="M27" t="s">
        <v>30</v>
      </c>
      <c r="N27" t="s">
        <v>30</v>
      </c>
      <c r="O27" t="s">
        <v>24</v>
      </c>
      <c r="P27" t="s">
        <v>21</v>
      </c>
      <c r="S27" t="s">
        <v>45</v>
      </c>
    </row>
    <row r="28" spans="1:19" x14ac:dyDescent="0.25">
      <c r="A28" t="s">
        <v>50</v>
      </c>
      <c r="B28" t="s">
        <v>58</v>
      </c>
      <c r="C28">
        <v>3648</v>
      </c>
      <c r="D28">
        <v>3</v>
      </c>
      <c r="E28">
        <v>2014</v>
      </c>
      <c r="F28" s="3">
        <v>5444.83</v>
      </c>
      <c r="G28" s="3">
        <v>173567.43</v>
      </c>
      <c r="H28" s="3">
        <v>0.63700000000000001</v>
      </c>
      <c r="I28" s="4">
        <v>6.7400000000000002E-2</v>
      </c>
      <c r="J28" s="3">
        <v>69.457999999999998</v>
      </c>
      <c r="K28" s="3">
        <v>126136.579</v>
      </c>
      <c r="L28" s="5">
        <v>2122488.9589999998</v>
      </c>
      <c r="M28" t="s">
        <v>30</v>
      </c>
      <c r="N28" t="s">
        <v>30</v>
      </c>
      <c r="O28" t="s">
        <v>28</v>
      </c>
      <c r="P28" t="s">
        <v>21</v>
      </c>
    </row>
    <row r="29" spans="1:19" x14ac:dyDescent="0.25">
      <c r="A29" t="s">
        <v>50</v>
      </c>
      <c r="B29" t="s">
        <v>58</v>
      </c>
      <c r="C29">
        <v>3648</v>
      </c>
      <c r="D29">
        <v>3</v>
      </c>
      <c r="E29">
        <v>2015</v>
      </c>
      <c r="F29" s="3">
        <v>1915.2</v>
      </c>
      <c r="G29" s="3">
        <v>56587.23</v>
      </c>
      <c r="H29" s="3">
        <v>0.20599999999999999</v>
      </c>
      <c r="I29" s="4">
        <v>6.4799999999999996E-2</v>
      </c>
      <c r="J29" s="3">
        <v>21.268999999999998</v>
      </c>
      <c r="K29" s="3">
        <v>40735.167000000001</v>
      </c>
      <c r="L29" s="5">
        <v>685470.98800000001</v>
      </c>
      <c r="M29" t="s">
        <v>30</v>
      </c>
      <c r="N29" t="s">
        <v>30</v>
      </c>
      <c r="O29" t="s">
        <v>28</v>
      </c>
      <c r="P29" t="s">
        <v>21</v>
      </c>
    </row>
    <row r="30" spans="1:19" x14ac:dyDescent="0.25">
      <c r="A30" t="s">
        <v>50</v>
      </c>
      <c r="B30" t="s">
        <v>58</v>
      </c>
      <c r="C30">
        <v>3648</v>
      </c>
      <c r="D30">
        <v>3</v>
      </c>
      <c r="E30">
        <v>2016</v>
      </c>
      <c r="F30" s="3">
        <v>1538.72</v>
      </c>
      <c r="G30" s="3">
        <v>45836.59</v>
      </c>
      <c r="H30" s="3">
        <v>0.17899999999999999</v>
      </c>
      <c r="I30" s="4">
        <v>7.22E-2</v>
      </c>
      <c r="J30" s="3">
        <v>20.765000000000001</v>
      </c>
      <c r="K30" s="3">
        <v>35492.510999999999</v>
      </c>
      <c r="L30" s="5">
        <v>597214.03799999994</v>
      </c>
      <c r="M30" t="s">
        <v>30</v>
      </c>
      <c r="N30" t="s">
        <v>30</v>
      </c>
      <c r="O30" t="s">
        <v>28</v>
      </c>
      <c r="P30" t="s">
        <v>21</v>
      </c>
    </row>
    <row r="31" spans="1:19" x14ac:dyDescent="0.25">
      <c r="A31" t="s">
        <v>50</v>
      </c>
      <c r="B31" t="s">
        <v>58</v>
      </c>
      <c r="C31">
        <v>3648</v>
      </c>
      <c r="D31">
        <v>3</v>
      </c>
      <c r="E31">
        <v>2017</v>
      </c>
      <c r="F31" s="3">
        <v>798.77</v>
      </c>
      <c r="G31" s="3">
        <v>22554.18</v>
      </c>
      <c r="H31" s="3">
        <v>8.6999999999999994E-2</v>
      </c>
      <c r="I31" s="4">
        <v>9.11E-2</v>
      </c>
      <c r="J31" s="3">
        <v>11.584</v>
      </c>
      <c r="K31" s="3">
        <v>17301.735000000001</v>
      </c>
      <c r="L31" s="5">
        <v>291131.18400000001</v>
      </c>
      <c r="M31" t="s">
        <v>30</v>
      </c>
      <c r="N31" t="s">
        <v>30</v>
      </c>
      <c r="O31" t="s">
        <v>28</v>
      </c>
      <c r="P31" t="s">
        <v>21</v>
      </c>
    </row>
    <row r="32" spans="1:19" x14ac:dyDescent="0.25">
      <c r="A32" t="s">
        <v>50</v>
      </c>
      <c r="B32" t="s">
        <v>58</v>
      </c>
      <c r="C32">
        <v>3648</v>
      </c>
      <c r="D32">
        <v>4</v>
      </c>
      <c r="E32">
        <v>2014</v>
      </c>
      <c r="F32" s="3">
        <v>4382.71</v>
      </c>
      <c r="G32" s="3">
        <v>60422.52</v>
      </c>
      <c r="H32" s="3">
        <v>0.23200000000000001</v>
      </c>
      <c r="I32" s="4">
        <v>1.5599999999999999E-2</v>
      </c>
      <c r="J32" s="3">
        <v>4.9379999999999997</v>
      </c>
      <c r="K32" s="3">
        <v>45859.959000000003</v>
      </c>
      <c r="L32" s="5">
        <v>771648.48300000001</v>
      </c>
      <c r="M32" t="s">
        <v>30</v>
      </c>
      <c r="N32" t="s">
        <v>30</v>
      </c>
      <c r="O32" t="s">
        <v>19</v>
      </c>
      <c r="P32" t="s">
        <v>21</v>
      </c>
      <c r="S32" t="s">
        <v>27</v>
      </c>
    </row>
    <row r="33" spans="1:19" x14ac:dyDescent="0.25">
      <c r="A33" t="s">
        <v>50</v>
      </c>
      <c r="B33" t="s">
        <v>58</v>
      </c>
      <c r="C33">
        <v>3648</v>
      </c>
      <c r="D33">
        <v>4</v>
      </c>
      <c r="E33">
        <v>2015</v>
      </c>
      <c r="F33" s="3">
        <v>1204.04</v>
      </c>
      <c r="G33" s="3">
        <v>14615.36</v>
      </c>
      <c r="H33" s="3">
        <v>5.8999999999999997E-2</v>
      </c>
      <c r="I33" s="4">
        <v>2.8199999999999999E-2</v>
      </c>
      <c r="J33" s="3">
        <v>1.958</v>
      </c>
      <c r="K33" s="3">
        <v>11669.14</v>
      </c>
      <c r="L33" s="5">
        <v>196388.67600000001</v>
      </c>
      <c r="M33" t="s">
        <v>30</v>
      </c>
      <c r="N33" t="s">
        <v>30</v>
      </c>
      <c r="O33" t="s">
        <v>19</v>
      </c>
      <c r="P33" t="s">
        <v>21</v>
      </c>
      <c r="S33" t="s">
        <v>27</v>
      </c>
    </row>
    <row r="34" spans="1:19" x14ac:dyDescent="0.25">
      <c r="A34" t="s">
        <v>50</v>
      </c>
      <c r="B34" t="s">
        <v>58</v>
      </c>
      <c r="C34">
        <v>3648</v>
      </c>
      <c r="D34">
        <v>4</v>
      </c>
      <c r="E34">
        <v>2016</v>
      </c>
      <c r="F34" s="3">
        <v>1171.3</v>
      </c>
      <c r="G34" s="3">
        <v>22730.240000000002</v>
      </c>
      <c r="H34" s="3">
        <v>7.5999999999999998E-2</v>
      </c>
      <c r="I34" s="4">
        <v>2.7199999999999998E-2</v>
      </c>
      <c r="J34" s="3">
        <v>2.4369999999999998</v>
      </c>
      <c r="K34" s="3">
        <v>15132.798000000001</v>
      </c>
      <c r="L34" s="5">
        <v>254628.041</v>
      </c>
      <c r="M34" t="s">
        <v>30</v>
      </c>
      <c r="N34" t="s">
        <v>30</v>
      </c>
      <c r="O34" t="s">
        <v>19</v>
      </c>
      <c r="P34" t="s">
        <v>21</v>
      </c>
      <c r="S34" t="s">
        <v>27</v>
      </c>
    </row>
    <row r="35" spans="1:19" x14ac:dyDescent="0.25">
      <c r="A35" t="s">
        <v>50</v>
      </c>
      <c r="B35" t="s">
        <v>58</v>
      </c>
      <c r="C35">
        <v>3648</v>
      </c>
      <c r="D35">
        <v>4</v>
      </c>
      <c r="E35">
        <v>2017</v>
      </c>
      <c r="F35" s="3">
        <v>1455.89</v>
      </c>
      <c r="G35" s="3">
        <v>29228.81</v>
      </c>
      <c r="H35" s="3">
        <v>9.6000000000000002E-2</v>
      </c>
      <c r="I35" s="4">
        <v>2.0899999999999998E-2</v>
      </c>
      <c r="J35" s="3">
        <v>2.4119999999999999</v>
      </c>
      <c r="K35" s="3">
        <v>18939.124</v>
      </c>
      <c r="L35" s="5">
        <v>318662.35800000001</v>
      </c>
      <c r="M35" t="s">
        <v>30</v>
      </c>
      <c r="N35" t="s">
        <v>30</v>
      </c>
      <c r="O35" t="s">
        <v>19</v>
      </c>
      <c r="P35" t="s">
        <v>21</v>
      </c>
      <c r="S35" t="s">
        <v>27</v>
      </c>
    </row>
    <row r="36" spans="1:19" x14ac:dyDescent="0.25">
      <c r="A36" t="s">
        <v>50</v>
      </c>
      <c r="B36" t="s">
        <v>58</v>
      </c>
      <c r="C36">
        <v>3648</v>
      </c>
      <c r="D36">
        <v>5</v>
      </c>
      <c r="E36">
        <v>2014</v>
      </c>
      <c r="F36" s="3">
        <v>2232.63</v>
      </c>
      <c r="G36" s="3">
        <v>29221.99</v>
      </c>
      <c r="H36" s="3">
        <v>0.11700000000000001</v>
      </c>
      <c r="I36" s="4">
        <v>1.4999999999999999E-2</v>
      </c>
      <c r="J36" s="3">
        <v>2.387</v>
      </c>
      <c r="K36" s="3">
        <v>23149.592000000001</v>
      </c>
      <c r="L36" s="5">
        <v>389526.614</v>
      </c>
      <c r="M36" t="s">
        <v>30</v>
      </c>
      <c r="N36" t="s">
        <v>30</v>
      </c>
      <c r="O36" t="s">
        <v>19</v>
      </c>
      <c r="P36" t="s">
        <v>21</v>
      </c>
      <c r="S36" t="s">
        <v>27</v>
      </c>
    </row>
    <row r="37" spans="1:19" x14ac:dyDescent="0.25">
      <c r="A37" t="s">
        <v>50</v>
      </c>
      <c r="B37" t="s">
        <v>58</v>
      </c>
      <c r="C37">
        <v>3648</v>
      </c>
      <c r="D37">
        <v>5</v>
      </c>
      <c r="E37">
        <v>2015</v>
      </c>
      <c r="F37" s="3">
        <v>1355.15</v>
      </c>
      <c r="G37" s="3">
        <v>17034.13</v>
      </c>
      <c r="H37" s="3">
        <v>6.9000000000000006E-2</v>
      </c>
      <c r="I37" s="4">
        <v>3.3700000000000001E-2</v>
      </c>
      <c r="J37" s="3">
        <v>2.8570000000000002</v>
      </c>
      <c r="K37" s="3">
        <v>13632.214</v>
      </c>
      <c r="L37" s="5">
        <v>229384.807</v>
      </c>
      <c r="M37" t="s">
        <v>30</v>
      </c>
      <c r="N37" t="s">
        <v>30</v>
      </c>
      <c r="O37" t="s">
        <v>19</v>
      </c>
      <c r="P37" t="s">
        <v>21</v>
      </c>
      <c r="S37" t="s">
        <v>27</v>
      </c>
    </row>
    <row r="38" spans="1:19" x14ac:dyDescent="0.25">
      <c r="A38" t="s">
        <v>50</v>
      </c>
      <c r="B38" t="s">
        <v>58</v>
      </c>
      <c r="C38">
        <v>3648</v>
      </c>
      <c r="D38">
        <v>5</v>
      </c>
      <c r="E38">
        <v>2016</v>
      </c>
      <c r="F38" s="3">
        <v>1214.31</v>
      </c>
      <c r="G38" s="3">
        <v>23406.22</v>
      </c>
      <c r="H38" s="3">
        <v>0.08</v>
      </c>
      <c r="I38" s="4">
        <v>3.1800000000000002E-2</v>
      </c>
      <c r="J38" s="3">
        <v>2.8849999999999998</v>
      </c>
      <c r="K38" s="3">
        <v>15844.78</v>
      </c>
      <c r="L38" s="5">
        <v>266640.22499999998</v>
      </c>
      <c r="M38" t="s">
        <v>30</v>
      </c>
      <c r="N38" t="s">
        <v>30</v>
      </c>
      <c r="O38" t="s">
        <v>19</v>
      </c>
      <c r="P38" t="s">
        <v>21</v>
      </c>
      <c r="S38" t="s">
        <v>27</v>
      </c>
    </row>
    <row r="39" spans="1:19" x14ac:dyDescent="0.25">
      <c r="A39" t="s">
        <v>50</v>
      </c>
      <c r="B39" t="s">
        <v>58</v>
      </c>
      <c r="C39">
        <v>3648</v>
      </c>
      <c r="D39">
        <v>5</v>
      </c>
      <c r="E39">
        <v>2017</v>
      </c>
      <c r="F39" s="3">
        <v>1183.04</v>
      </c>
      <c r="G39" s="3">
        <v>22199.53</v>
      </c>
      <c r="H39" s="3">
        <v>7.6999999999999999E-2</v>
      </c>
      <c r="I39" s="4">
        <v>2.8799999999999999E-2</v>
      </c>
      <c r="J39" s="3">
        <v>2.6669999999999998</v>
      </c>
      <c r="K39" s="3">
        <v>15180.925999999999</v>
      </c>
      <c r="L39" s="5">
        <v>255455.163</v>
      </c>
      <c r="M39" t="s">
        <v>30</v>
      </c>
      <c r="N39" t="s">
        <v>30</v>
      </c>
      <c r="O39" t="s">
        <v>19</v>
      </c>
      <c r="P39" t="s">
        <v>21</v>
      </c>
      <c r="S39" t="s">
        <v>27</v>
      </c>
    </row>
    <row r="40" spans="1:19" x14ac:dyDescent="0.25">
      <c r="A40" t="s">
        <v>50</v>
      </c>
      <c r="B40" t="s">
        <v>58</v>
      </c>
      <c r="C40">
        <v>3648</v>
      </c>
      <c r="D40">
        <v>6</v>
      </c>
      <c r="E40">
        <v>2014</v>
      </c>
      <c r="F40" s="3">
        <v>4656.1400000000003</v>
      </c>
      <c r="G40" s="3">
        <v>62745.78</v>
      </c>
      <c r="H40" s="3">
        <v>0.247</v>
      </c>
      <c r="I40" s="4">
        <v>1.37E-2</v>
      </c>
      <c r="J40" s="3">
        <v>5.1589999999999998</v>
      </c>
      <c r="K40" s="3">
        <v>48939.754999999997</v>
      </c>
      <c r="L40" s="5">
        <v>823530.04</v>
      </c>
      <c r="M40" t="s">
        <v>30</v>
      </c>
      <c r="N40" t="s">
        <v>30</v>
      </c>
      <c r="O40" t="s">
        <v>19</v>
      </c>
      <c r="P40" t="s">
        <v>21</v>
      </c>
      <c r="S40" t="s">
        <v>27</v>
      </c>
    </row>
    <row r="41" spans="1:19" x14ac:dyDescent="0.25">
      <c r="A41" t="s">
        <v>50</v>
      </c>
      <c r="B41" t="s">
        <v>58</v>
      </c>
      <c r="C41">
        <v>3648</v>
      </c>
      <c r="D41">
        <v>6</v>
      </c>
      <c r="E41">
        <v>2015</v>
      </c>
      <c r="F41" s="3">
        <v>884.21</v>
      </c>
      <c r="G41" s="3">
        <v>10197.69</v>
      </c>
      <c r="H41" s="3">
        <v>4.4999999999999998E-2</v>
      </c>
      <c r="I41" s="4">
        <v>3.0700000000000002E-2</v>
      </c>
      <c r="J41" s="3">
        <v>1.6519999999999999</v>
      </c>
      <c r="K41" s="3">
        <v>8832.5959999999995</v>
      </c>
      <c r="L41" s="5">
        <v>148619.24</v>
      </c>
      <c r="M41" t="s">
        <v>30</v>
      </c>
      <c r="N41" t="s">
        <v>30</v>
      </c>
      <c r="O41" t="s">
        <v>19</v>
      </c>
      <c r="P41" t="s">
        <v>21</v>
      </c>
      <c r="S41" t="s">
        <v>27</v>
      </c>
    </row>
    <row r="42" spans="1:19" x14ac:dyDescent="0.25">
      <c r="A42" t="s">
        <v>50</v>
      </c>
      <c r="B42" t="s">
        <v>58</v>
      </c>
      <c r="C42">
        <v>3648</v>
      </c>
      <c r="D42">
        <v>6</v>
      </c>
      <c r="E42">
        <v>2016</v>
      </c>
      <c r="F42" s="3">
        <v>1006.16</v>
      </c>
      <c r="G42" s="3">
        <v>18631.669999999998</v>
      </c>
      <c r="H42" s="3">
        <v>6.6000000000000003E-2</v>
      </c>
      <c r="I42" s="4">
        <v>2.9600000000000001E-2</v>
      </c>
      <c r="J42" s="3">
        <v>2.4420000000000002</v>
      </c>
      <c r="K42" s="3">
        <v>12978.460999999999</v>
      </c>
      <c r="L42" s="5">
        <v>218391.43799999999</v>
      </c>
      <c r="M42" t="s">
        <v>30</v>
      </c>
      <c r="N42" t="s">
        <v>30</v>
      </c>
      <c r="O42" t="s">
        <v>19</v>
      </c>
      <c r="P42" t="s">
        <v>21</v>
      </c>
      <c r="S42" t="s">
        <v>27</v>
      </c>
    </row>
    <row r="43" spans="1:19" x14ac:dyDescent="0.25">
      <c r="A43" t="s">
        <v>50</v>
      </c>
      <c r="B43" t="s">
        <v>58</v>
      </c>
      <c r="C43">
        <v>3648</v>
      </c>
      <c r="D43">
        <v>6</v>
      </c>
      <c r="E43">
        <v>2017</v>
      </c>
      <c r="F43" s="3">
        <v>1099.17</v>
      </c>
      <c r="G43" s="3">
        <v>20849.64</v>
      </c>
      <c r="H43" s="3">
        <v>7.1999999999999995E-2</v>
      </c>
      <c r="I43" s="4">
        <v>2.29E-2</v>
      </c>
      <c r="J43" s="3">
        <v>1.99</v>
      </c>
      <c r="K43" s="3">
        <v>14341.449000000001</v>
      </c>
      <c r="L43" s="5">
        <v>241326.715</v>
      </c>
      <c r="M43" t="s">
        <v>30</v>
      </c>
      <c r="N43" t="s">
        <v>30</v>
      </c>
      <c r="O43" t="s">
        <v>19</v>
      </c>
      <c r="P43" t="s">
        <v>21</v>
      </c>
      <c r="S43" t="s">
        <v>27</v>
      </c>
    </row>
    <row r="44" spans="1:19" x14ac:dyDescent="0.25">
      <c r="A44" t="s">
        <v>50</v>
      </c>
      <c r="B44" t="s">
        <v>59</v>
      </c>
      <c r="C44">
        <v>6165</v>
      </c>
      <c r="D44">
        <v>1</v>
      </c>
      <c r="E44">
        <v>2014</v>
      </c>
      <c r="F44" s="3">
        <v>6982.21</v>
      </c>
      <c r="G44" s="3">
        <v>2836272.98</v>
      </c>
      <c r="H44" s="3">
        <v>1192.537</v>
      </c>
      <c r="I44" s="4">
        <v>0.25719999999999998</v>
      </c>
      <c r="J44" s="3">
        <v>3419.0059999999999</v>
      </c>
      <c r="K44" s="3">
        <v>2722386.6</v>
      </c>
      <c r="L44" s="5">
        <v>26534004.272</v>
      </c>
      <c r="M44" t="s">
        <v>60</v>
      </c>
      <c r="N44" t="s">
        <v>30</v>
      </c>
      <c r="O44" t="s">
        <v>28</v>
      </c>
      <c r="P44" t="s">
        <v>25</v>
      </c>
      <c r="R44" t="s">
        <v>26</v>
      </c>
      <c r="S44" t="s">
        <v>41</v>
      </c>
    </row>
    <row r="45" spans="1:19" x14ac:dyDescent="0.25">
      <c r="A45" t="s">
        <v>50</v>
      </c>
      <c r="B45" t="s">
        <v>59</v>
      </c>
      <c r="C45">
        <v>6165</v>
      </c>
      <c r="D45">
        <v>1</v>
      </c>
      <c r="E45">
        <v>2015</v>
      </c>
      <c r="F45" s="3">
        <v>8579.7099999999991</v>
      </c>
      <c r="G45" s="3">
        <v>3483968.65</v>
      </c>
      <c r="H45" s="3">
        <v>1351.5440000000001</v>
      </c>
      <c r="I45" s="4">
        <v>0.2006</v>
      </c>
      <c r="J45" s="3">
        <v>3273.9690000000001</v>
      </c>
      <c r="K45" s="3">
        <v>3344103.1949999998</v>
      </c>
      <c r="L45" s="5">
        <v>32593617.93</v>
      </c>
      <c r="M45" t="s">
        <v>60</v>
      </c>
      <c r="N45" t="s">
        <v>30</v>
      </c>
      <c r="O45" t="s">
        <v>28</v>
      </c>
      <c r="P45" t="s">
        <v>25</v>
      </c>
      <c r="R45" t="s">
        <v>26</v>
      </c>
      <c r="S45" t="s">
        <v>41</v>
      </c>
    </row>
    <row r="46" spans="1:19" x14ac:dyDescent="0.25">
      <c r="A46" t="s">
        <v>50</v>
      </c>
      <c r="B46" t="s">
        <v>59</v>
      </c>
      <c r="C46">
        <v>6165</v>
      </c>
      <c r="D46">
        <v>1</v>
      </c>
      <c r="E46">
        <v>2016</v>
      </c>
      <c r="F46" s="3">
        <v>8454.2199999999993</v>
      </c>
      <c r="G46" s="3">
        <v>3088801.55</v>
      </c>
      <c r="H46" s="3">
        <v>915.62300000000005</v>
      </c>
      <c r="I46" s="4">
        <v>0.19570000000000001</v>
      </c>
      <c r="J46" s="3">
        <v>2806.3989999999999</v>
      </c>
      <c r="K46" s="3">
        <v>2932569.7540000002</v>
      </c>
      <c r="L46" s="5">
        <v>28582572.748</v>
      </c>
      <c r="M46" t="s">
        <v>60</v>
      </c>
      <c r="N46" t="s">
        <v>30</v>
      </c>
      <c r="O46" t="s">
        <v>28</v>
      </c>
      <c r="P46" t="s">
        <v>25</v>
      </c>
      <c r="R46" t="s">
        <v>26</v>
      </c>
      <c r="S46" t="s">
        <v>41</v>
      </c>
    </row>
    <row r="47" spans="1:19" x14ac:dyDescent="0.25">
      <c r="A47" t="s">
        <v>50</v>
      </c>
      <c r="B47" t="s">
        <v>59</v>
      </c>
      <c r="C47">
        <v>6165</v>
      </c>
      <c r="D47">
        <v>1</v>
      </c>
      <c r="E47">
        <v>2017</v>
      </c>
      <c r="F47" s="3">
        <v>7092.82</v>
      </c>
      <c r="G47" s="3">
        <v>2713038.26</v>
      </c>
      <c r="H47" s="3">
        <v>861.654</v>
      </c>
      <c r="I47" s="4">
        <v>0.2009</v>
      </c>
      <c r="J47" s="3">
        <v>2518.3449999999998</v>
      </c>
      <c r="K47" s="3">
        <v>2575290.787</v>
      </c>
      <c r="L47" s="5">
        <v>25100355.840999998</v>
      </c>
      <c r="M47" t="s">
        <v>60</v>
      </c>
      <c r="N47" t="s">
        <v>30</v>
      </c>
      <c r="O47" t="s">
        <v>28</v>
      </c>
      <c r="P47" t="s">
        <v>25</v>
      </c>
      <c r="R47" t="s">
        <v>26</v>
      </c>
      <c r="S47" t="s">
        <v>41</v>
      </c>
    </row>
    <row r="48" spans="1:19" x14ac:dyDescent="0.25">
      <c r="A48" t="s">
        <v>50</v>
      </c>
      <c r="B48" t="s">
        <v>59</v>
      </c>
      <c r="C48">
        <v>6165</v>
      </c>
      <c r="D48">
        <v>2</v>
      </c>
      <c r="E48">
        <v>2014</v>
      </c>
      <c r="F48" s="3">
        <v>8621.2000000000007</v>
      </c>
      <c r="G48" s="3">
        <v>3501055.04</v>
      </c>
      <c r="H48" s="3">
        <v>1559.0920000000001</v>
      </c>
      <c r="I48" s="4">
        <v>0.1948</v>
      </c>
      <c r="J48" s="3">
        <v>3319.14</v>
      </c>
      <c r="K48" s="3">
        <v>3478945.2409999999</v>
      </c>
      <c r="L48" s="5">
        <v>33907842.677000001</v>
      </c>
      <c r="M48" t="s">
        <v>61</v>
      </c>
      <c r="N48" t="s">
        <v>30</v>
      </c>
      <c r="O48" t="s">
        <v>28</v>
      </c>
      <c r="P48" t="s">
        <v>25</v>
      </c>
      <c r="R48" t="s">
        <v>26</v>
      </c>
      <c r="S48" t="s">
        <v>29</v>
      </c>
    </row>
    <row r="49" spans="1:19" x14ac:dyDescent="0.25">
      <c r="A49" t="s">
        <v>50</v>
      </c>
      <c r="B49" t="s">
        <v>59</v>
      </c>
      <c r="C49">
        <v>6165</v>
      </c>
      <c r="D49">
        <v>2</v>
      </c>
      <c r="E49">
        <v>2015</v>
      </c>
      <c r="F49" s="3">
        <v>7943.12</v>
      </c>
      <c r="G49" s="3">
        <v>3271269.51</v>
      </c>
      <c r="H49" s="3">
        <v>1448.271</v>
      </c>
      <c r="I49" s="4">
        <v>0.2016</v>
      </c>
      <c r="J49" s="3">
        <v>3209.73</v>
      </c>
      <c r="K49" s="3">
        <v>3250623.591</v>
      </c>
      <c r="L49" s="5">
        <v>31682529.964000002</v>
      </c>
      <c r="M49" t="s">
        <v>61</v>
      </c>
      <c r="N49" t="s">
        <v>30</v>
      </c>
      <c r="O49" t="s">
        <v>28</v>
      </c>
      <c r="P49" t="s">
        <v>25</v>
      </c>
      <c r="R49" t="s">
        <v>26</v>
      </c>
      <c r="S49" t="s">
        <v>29</v>
      </c>
    </row>
    <row r="50" spans="1:19" x14ac:dyDescent="0.25">
      <c r="A50" t="s">
        <v>50</v>
      </c>
      <c r="B50" t="s">
        <v>59</v>
      </c>
      <c r="C50">
        <v>6165</v>
      </c>
      <c r="D50">
        <v>2</v>
      </c>
      <c r="E50">
        <v>2016</v>
      </c>
      <c r="F50" s="3">
        <v>8345.15</v>
      </c>
      <c r="G50" s="3">
        <v>3002360.27</v>
      </c>
      <c r="H50" s="3">
        <v>1218.037</v>
      </c>
      <c r="I50" s="4">
        <v>0.18210000000000001</v>
      </c>
      <c r="J50" s="3">
        <v>2556.4949999999999</v>
      </c>
      <c r="K50" s="3">
        <v>2864751.3080000002</v>
      </c>
      <c r="L50" s="5">
        <v>27921519.545000002</v>
      </c>
      <c r="M50" t="s">
        <v>61</v>
      </c>
      <c r="N50" t="s">
        <v>30</v>
      </c>
      <c r="O50" t="s">
        <v>28</v>
      </c>
      <c r="P50" t="s">
        <v>25</v>
      </c>
      <c r="R50" t="s">
        <v>26</v>
      </c>
      <c r="S50" t="s">
        <v>29</v>
      </c>
    </row>
    <row r="51" spans="1:19" x14ac:dyDescent="0.25">
      <c r="A51" t="s">
        <v>50</v>
      </c>
      <c r="B51" t="s">
        <v>59</v>
      </c>
      <c r="C51">
        <v>6165</v>
      </c>
      <c r="D51">
        <v>2</v>
      </c>
      <c r="E51">
        <v>2017</v>
      </c>
      <c r="F51" s="3">
        <v>8488.56</v>
      </c>
      <c r="G51" s="3">
        <v>3186190.7</v>
      </c>
      <c r="H51" s="3">
        <v>1302.7049999999999</v>
      </c>
      <c r="I51" s="4">
        <v>0.1807</v>
      </c>
      <c r="J51" s="3">
        <v>2788.63</v>
      </c>
      <c r="K51" s="3">
        <v>3146087.3840000001</v>
      </c>
      <c r="L51" s="5">
        <v>30663615.605999999</v>
      </c>
      <c r="M51" t="s">
        <v>61</v>
      </c>
      <c r="N51" t="s">
        <v>30</v>
      </c>
      <c r="O51" t="s">
        <v>28</v>
      </c>
      <c r="P51" t="s">
        <v>25</v>
      </c>
      <c r="R51" t="s">
        <v>26</v>
      </c>
      <c r="S51" t="s">
        <v>29</v>
      </c>
    </row>
    <row r="52" spans="1:19" x14ac:dyDescent="0.25">
      <c r="A52" t="s">
        <v>50</v>
      </c>
      <c r="B52" t="s">
        <v>59</v>
      </c>
      <c r="C52">
        <v>6165</v>
      </c>
      <c r="D52">
        <v>3</v>
      </c>
      <c r="E52">
        <v>2014</v>
      </c>
      <c r="F52" s="3">
        <v>8198.83</v>
      </c>
      <c r="G52" s="3">
        <v>3474798.39</v>
      </c>
      <c r="H52" s="3">
        <v>1186.973</v>
      </c>
      <c r="I52" s="4">
        <v>0.2883</v>
      </c>
      <c r="J52" s="3">
        <v>4856.8419999999996</v>
      </c>
      <c r="K52" s="3">
        <v>3398626.466</v>
      </c>
      <c r="L52" s="5">
        <v>33125056.028000001</v>
      </c>
      <c r="M52" t="s">
        <v>30</v>
      </c>
      <c r="N52" t="s">
        <v>30</v>
      </c>
      <c r="O52" t="s">
        <v>24</v>
      </c>
      <c r="P52" t="s">
        <v>25</v>
      </c>
      <c r="R52" t="s">
        <v>26</v>
      </c>
      <c r="S52" t="s">
        <v>37</v>
      </c>
    </row>
    <row r="53" spans="1:19" x14ac:dyDescent="0.25">
      <c r="A53" t="s">
        <v>50</v>
      </c>
      <c r="B53" t="s">
        <v>59</v>
      </c>
      <c r="C53">
        <v>6165</v>
      </c>
      <c r="D53">
        <v>3</v>
      </c>
      <c r="E53">
        <v>2015</v>
      </c>
      <c r="F53" s="3">
        <v>8478.86</v>
      </c>
      <c r="G53" s="3">
        <v>3622134.71</v>
      </c>
      <c r="H53" s="3">
        <v>1438.3389999999999</v>
      </c>
      <c r="I53" s="4">
        <v>0.27960000000000002</v>
      </c>
      <c r="J53" s="3">
        <v>5106.8620000000001</v>
      </c>
      <c r="K53" s="3">
        <v>3689266.2239999999</v>
      </c>
      <c r="L53" s="5">
        <v>35957775.042000003</v>
      </c>
      <c r="M53" t="s">
        <v>30</v>
      </c>
      <c r="N53" t="s">
        <v>30</v>
      </c>
      <c r="O53" t="s">
        <v>24</v>
      </c>
      <c r="P53" t="s">
        <v>25</v>
      </c>
      <c r="R53" t="s">
        <v>26</v>
      </c>
      <c r="S53" t="s">
        <v>37</v>
      </c>
    </row>
    <row r="54" spans="1:19" x14ac:dyDescent="0.25">
      <c r="A54" t="s">
        <v>50</v>
      </c>
      <c r="B54" t="s">
        <v>59</v>
      </c>
      <c r="C54">
        <v>6165</v>
      </c>
      <c r="D54">
        <v>3</v>
      </c>
      <c r="E54">
        <v>2016</v>
      </c>
      <c r="F54" s="3">
        <v>7153.9</v>
      </c>
      <c r="G54" s="3">
        <v>2746612.92</v>
      </c>
      <c r="H54" s="3">
        <v>1063.6489999999999</v>
      </c>
      <c r="I54" s="4">
        <v>0.2576</v>
      </c>
      <c r="J54" s="3">
        <v>3506.1559999999999</v>
      </c>
      <c r="K54" s="3">
        <v>2704415.4580000001</v>
      </c>
      <c r="L54" s="5">
        <v>26358811.802999999</v>
      </c>
      <c r="M54" t="s">
        <v>30</v>
      </c>
      <c r="N54" t="s">
        <v>30</v>
      </c>
      <c r="O54" t="s">
        <v>24</v>
      </c>
      <c r="P54" t="s">
        <v>25</v>
      </c>
      <c r="R54" t="s">
        <v>26</v>
      </c>
      <c r="S54" t="s">
        <v>37</v>
      </c>
    </row>
    <row r="55" spans="1:19" x14ac:dyDescent="0.25">
      <c r="A55" t="s">
        <v>50</v>
      </c>
      <c r="B55" t="s">
        <v>59</v>
      </c>
      <c r="C55">
        <v>6165</v>
      </c>
      <c r="D55">
        <v>3</v>
      </c>
      <c r="E55">
        <v>2017</v>
      </c>
      <c r="F55" s="3">
        <v>8667.01</v>
      </c>
      <c r="G55" s="3">
        <v>3371406.77</v>
      </c>
      <c r="H55" s="3">
        <v>1347.192</v>
      </c>
      <c r="I55" s="4">
        <v>0.27360000000000001</v>
      </c>
      <c r="J55" s="3">
        <v>4466.1059999999998</v>
      </c>
      <c r="K55" s="3">
        <v>3319459.3560000001</v>
      </c>
      <c r="L55" s="5">
        <v>32353398.155000001</v>
      </c>
      <c r="M55" t="s">
        <v>30</v>
      </c>
      <c r="N55" t="s">
        <v>30</v>
      </c>
      <c r="O55" t="s">
        <v>24</v>
      </c>
      <c r="P55" t="s">
        <v>25</v>
      </c>
      <c r="R55" t="s">
        <v>26</v>
      </c>
      <c r="S55" t="s">
        <v>37</v>
      </c>
    </row>
    <row r="56" spans="1:19" x14ac:dyDescent="0.25">
      <c r="A56" t="s">
        <v>50</v>
      </c>
      <c r="B56" t="s">
        <v>62</v>
      </c>
      <c r="C56">
        <v>8069</v>
      </c>
      <c r="D56">
        <v>1</v>
      </c>
      <c r="E56">
        <v>2014</v>
      </c>
      <c r="F56" s="3">
        <v>7595.37</v>
      </c>
      <c r="G56" s="3">
        <v>3194436.74</v>
      </c>
      <c r="H56" s="3">
        <v>1224.1410000000001</v>
      </c>
      <c r="I56" s="4">
        <v>0.21379999999999999</v>
      </c>
      <c r="J56" s="3">
        <v>3065.9140000000002</v>
      </c>
      <c r="K56" s="3">
        <v>2930272.2579999999</v>
      </c>
      <c r="L56" s="5">
        <v>28560159.901000001</v>
      </c>
      <c r="M56" t="s">
        <v>30</v>
      </c>
      <c r="N56" t="s">
        <v>30</v>
      </c>
      <c r="O56" t="s">
        <v>28</v>
      </c>
      <c r="P56" t="s">
        <v>25</v>
      </c>
      <c r="R56" t="s">
        <v>26</v>
      </c>
      <c r="S56" t="s">
        <v>41</v>
      </c>
    </row>
    <row r="57" spans="1:19" x14ac:dyDescent="0.25">
      <c r="A57" t="s">
        <v>50</v>
      </c>
      <c r="B57" t="s">
        <v>62</v>
      </c>
      <c r="C57">
        <v>8069</v>
      </c>
      <c r="D57">
        <v>1</v>
      </c>
      <c r="E57">
        <v>2015</v>
      </c>
      <c r="F57" s="3">
        <v>8634.69</v>
      </c>
      <c r="G57" s="3">
        <v>3607318.96</v>
      </c>
      <c r="H57" s="3">
        <v>1396.096</v>
      </c>
      <c r="I57" s="4">
        <v>0.22220000000000001</v>
      </c>
      <c r="J57" s="3">
        <v>3563.4520000000002</v>
      </c>
      <c r="K57" s="3">
        <v>3285649.9959999998</v>
      </c>
      <c r="L57" s="5">
        <v>32023921.585000001</v>
      </c>
      <c r="M57" t="s">
        <v>30</v>
      </c>
      <c r="N57" t="s">
        <v>30</v>
      </c>
      <c r="O57" t="s">
        <v>28</v>
      </c>
      <c r="P57" t="s">
        <v>25</v>
      </c>
      <c r="R57" t="s">
        <v>26</v>
      </c>
      <c r="S57" t="s">
        <v>41</v>
      </c>
    </row>
    <row r="58" spans="1:19" x14ac:dyDescent="0.25">
      <c r="A58" t="s">
        <v>50</v>
      </c>
      <c r="B58" t="s">
        <v>62</v>
      </c>
      <c r="C58">
        <v>8069</v>
      </c>
      <c r="D58">
        <v>1</v>
      </c>
      <c r="E58">
        <v>2016</v>
      </c>
      <c r="F58" s="3">
        <v>7368.64</v>
      </c>
      <c r="G58" s="3">
        <v>2810327.16</v>
      </c>
      <c r="H58" s="3">
        <v>1142.1410000000001</v>
      </c>
      <c r="I58" s="4">
        <v>0.22059999999999999</v>
      </c>
      <c r="J58" s="3">
        <v>2810.3539999999998</v>
      </c>
      <c r="K58" s="3">
        <v>2600992.923</v>
      </c>
      <c r="L58" s="5">
        <v>25350834.414999999</v>
      </c>
      <c r="M58" t="s">
        <v>30</v>
      </c>
      <c r="N58" t="s">
        <v>30</v>
      </c>
      <c r="O58" t="s">
        <v>28</v>
      </c>
      <c r="P58" t="s">
        <v>25</v>
      </c>
      <c r="R58" t="s">
        <v>26</v>
      </c>
      <c r="S58" t="s">
        <v>41</v>
      </c>
    </row>
    <row r="59" spans="1:19" x14ac:dyDescent="0.25">
      <c r="A59" t="s">
        <v>50</v>
      </c>
      <c r="B59" t="s">
        <v>62</v>
      </c>
      <c r="C59">
        <v>8069</v>
      </c>
      <c r="D59">
        <v>1</v>
      </c>
      <c r="E59">
        <v>2017</v>
      </c>
      <c r="F59" s="3">
        <v>8169.72</v>
      </c>
      <c r="G59" s="3">
        <v>3056748.86</v>
      </c>
      <c r="H59" s="3">
        <v>1242.0519999999999</v>
      </c>
      <c r="I59" s="4">
        <v>0.21679999999999999</v>
      </c>
      <c r="J59" s="3">
        <v>2990.0520000000001</v>
      </c>
      <c r="K59" s="3">
        <v>2860586.9479999999</v>
      </c>
      <c r="L59" s="5">
        <v>27880948.655000001</v>
      </c>
      <c r="M59" t="s">
        <v>30</v>
      </c>
      <c r="N59" t="s">
        <v>30</v>
      </c>
      <c r="O59" t="s">
        <v>28</v>
      </c>
      <c r="P59" t="s">
        <v>25</v>
      </c>
      <c r="R59" t="s">
        <v>26</v>
      </c>
      <c r="S59" t="s">
        <v>41</v>
      </c>
    </row>
    <row r="60" spans="1:19" x14ac:dyDescent="0.25">
      <c r="A60" t="s">
        <v>50</v>
      </c>
      <c r="B60" t="s">
        <v>62</v>
      </c>
      <c r="C60">
        <v>8069</v>
      </c>
      <c r="D60">
        <v>2</v>
      </c>
      <c r="E60">
        <v>2014</v>
      </c>
      <c r="F60" s="3">
        <v>8415.17</v>
      </c>
      <c r="G60" s="3">
        <v>3486310.95</v>
      </c>
      <c r="H60" s="3">
        <v>1254.2819999999999</v>
      </c>
      <c r="I60" s="4">
        <v>0.224</v>
      </c>
      <c r="J60" s="3">
        <v>3797.7570000000001</v>
      </c>
      <c r="K60" s="3">
        <v>3451637.6630000002</v>
      </c>
      <c r="L60" s="5">
        <v>33641678.546999998</v>
      </c>
      <c r="M60" t="s">
        <v>30</v>
      </c>
      <c r="N60" t="s">
        <v>30</v>
      </c>
      <c r="O60" t="s">
        <v>28</v>
      </c>
      <c r="P60" t="s">
        <v>25</v>
      </c>
      <c r="R60" t="s">
        <v>26</v>
      </c>
      <c r="S60" t="s">
        <v>29</v>
      </c>
    </row>
    <row r="61" spans="1:19" x14ac:dyDescent="0.25">
      <c r="A61" t="s">
        <v>50</v>
      </c>
      <c r="B61" t="s">
        <v>62</v>
      </c>
      <c r="C61">
        <v>8069</v>
      </c>
      <c r="D61">
        <v>2</v>
      </c>
      <c r="E61">
        <v>2015</v>
      </c>
      <c r="F61" s="3">
        <v>7245.86</v>
      </c>
      <c r="G61" s="3">
        <v>2835581.5</v>
      </c>
      <c r="H61" s="3">
        <v>1127.829</v>
      </c>
      <c r="I61" s="4">
        <v>0.2079</v>
      </c>
      <c r="J61" s="3">
        <v>2898.9969999999998</v>
      </c>
      <c r="K61" s="3">
        <v>2844165.6379999998</v>
      </c>
      <c r="L61" s="5">
        <v>27720903.179000001</v>
      </c>
      <c r="M61" t="s">
        <v>30</v>
      </c>
      <c r="N61" t="s">
        <v>30</v>
      </c>
      <c r="O61" t="s">
        <v>28</v>
      </c>
      <c r="P61" t="s">
        <v>25</v>
      </c>
      <c r="R61" t="s">
        <v>26</v>
      </c>
      <c r="S61" t="s">
        <v>29</v>
      </c>
    </row>
    <row r="62" spans="1:19" x14ac:dyDescent="0.25">
      <c r="A62" t="s">
        <v>50</v>
      </c>
      <c r="B62" t="s">
        <v>62</v>
      </c>
      <c r="C62">
        <v>8069</v>
      </c>
      <c r="D62">
        <v>2</v>
      </c>
      <c r="E62">
        <v>2016</v>
      </c>
      <c r="F62" s="3">
        <v>8508.68</v>
      </c>
      <c r="G62" s="3">
        <v>3162189.65</v>
      </c>
      <c r="H62" s="3">
        <v>1222.1949999999999</v>
      </c>
      <c r="I62" s="4">
        <v>0.21909999999999999</v>
      </c>
      <c r="J62" s="3">
        <v>3399.8119999999999</v>
      </c>
      <c r="K62" s="3">
        <v>3117460.7009999999</v>
      </c>
      <c r="L62" s="5">
        <v>30384665.693</v>
      </c>
      <c r="M62" t="s">
        <v>30</v>
      </c>
      <c r="N62" t="s">
        <v>30</v>
      </c>
      <c r="O62" t="s">
        <v>28</v>
      </c>
      <c r="P62" t="s">
        <v>25</v>
      </c>
      <c r="R62" t="s">
        <v>26</v>
      </c>
      <c r="S62" t="s">
        <v>29</v>
      </c>
    </row>
    <row r="63" spans="1:19" x14ac:dyDescent="0.25">
      <c r="A63" t="s">
        <v>50</v>
      </c>
      <c r="B63" t="s">
        <v>62</v>
      </c>
      <c r="C63">
        <v>8069</v>
      </c>
      <c r="D63">
        <v>2</v>
      </c>
      <c r="E63">
        <v>2017</v>
      </c>
      <c r="F63" s="3">
        <v>8466.6200000000008</v>
      </c>
      <c r="G63" s="3">
        <v>2831504.87</v>
      </c>
      <c r="H63" s="3">
        <v>1039.7619999999999</v>
      </c>
      <c r="I63" s="4">
        <v>0.2079</v>
      </c>
      <c r="J63" s="3">
        <v>2940.473</v>
      </c>
      <c r="K63" s="3">
        <v>2810193.7039999999</v>
      </c>
      <c r="L63" s="5">
        <v>27389779.885000002</v>
      </c>
      <c r="M63" t="s">
        <v>30</v>
      </c>
      <c r="N63" t="s">
        <v>30</v>
      </c>
      <c r="O63" t="s">
        <v>28</v>
      </c>
      <c r="P63" t="s">
        <v>25</v>
      </c>
      <c r="R63" t="s">
        <v>26</v>
      </c>
      <c r="S63" t="s">
        <v>29</v>
      </c>
    </row>
    <row r="64" spans="1:19" x14ac:dyDescent="0.25">
      <c r="A64" t="s">
        <v>50</v>
      </c>
      <c r="B64" t="s">
        <v>63</v>
      </c>
      <c r="C64">
        <v>6481</v>
      </c>
      <c r="D64" t="s">
        <v>64</v>
      </c>
      <c r="E64">
        <v>2014</v>
      </c>
      <c r="F64" s="3">
        <v>7387</v>
      </c>
      <c r="G64" s="3">
        <v>6008149</v>
      </c>
      <c r="H64" s="3">
        <v>2058.6790000000001</v>
      </c>
      <c r="I64" s="4">
        <v>0.38850000000000001</v>
      </c>
      <c r="J64" s="3">
        <v>10856.916999999999</v>
      </c>
      <c r="K64" s="3">
        <v>5598038.8499999996</v>
      </c>
      <c r="L64" s="5">
        <v>54561748.25</v>
      </c>
      <c r="M64" t="s">
        <v>65</v>
      </c>
      <c r="N64" t="s">
        <v>66</v>
      </c>
      <c r="O64" t="s">
        <v>24</v>
      </c>
      <c r="P64" t="s">
        <v>25</v>
      </c>
      <c r="R64" t="s">
        <v>36</v>
      </c>
      <c r="S64" t="s">
        <v>45</v>
      </c>
    </row>
    <row r="65" spans="1:19" x14ac:dyDescent="0.25">
      <c r="A65" t="s">
        <v>50</v>
      </c>
      <c r="B65" t="s">
        <v>63</v>
      </c>
      <c r="C65">
        <v>6481</v>
      </c>
      <c r="D65" t="s">
        <v>64</v>
      </c>
      <c r="E65">
        <v>2015</v>
      </c>
      <c r="F65" s="3">
        <v>8559</v>
      </c>
      <c r="G65" s="3">
        <v>6473757.75</v>
      </c>
      <c r="H65" s="3">
        <v>1995.6220000000001</v>
      </c>
      <c r="I65" s="4">
        <v>0.37680000000000002</v>
      </c>
      <c r="J65" s="3">
        <v>11322.165999999999</v>
      </c>
      <c r="K65" s="3">
        <v>6038272.125</v>
      </c>
      <c r="L65" s="5">
        <v>58852525.274999999</v>
      </c>
      <c r="M65" t="s">
        <v>65</v>
      </c>
      <c r="N65" t="s">
        <v>66</v>
      </c>
      <c r="O65" t="s">
        <v>24</v>
      </c>
      <c r="P65" t="s">
        <v>25</v>
      </c>
      <c r="R65" t="s">
        <v>36</v>
      </c>
      <c r="S65" t="s">
        <v>45</v>
      </c>
    </row>
    <row r="66" spans="1:19" x14ac:dyDescent="0.25">
      <c r="A66" t="s">
        <v>50</v>
      </c>
      <c r="B66" t="s">
        <v>63</v>
      </c>
      <c r="C66">
        <v>6481</v>
      </c>
      <c r="D66" t="s">
        <v>64</v>
      </c>
      <c r="E66">
        <v>2016</v>
      </c>
      <c r="F66" s="3">
        <v>7857</v>
      </c>
      <c r="G66" s="3">
        <v>4376836</v>
      </c>
      <c r="H66" s="3">
        <v>1350.1369999999999</v>
      </c>
      <c r="I66" s="4">
        <v>0.25700000000000001</v>
      </c>
      <c r="J66" s="3">
        <v>5363.0280000000002</v>
      </c>
      <c r="K66" s="3">
        <v>4092780.875</v>
      </c>
      <c r="L66" s="5">
        <v>39890655.125</v>
      </c>
      <c r="M66" t="s">
        <v>65</v>
      </c>
      <c r="N66" t="s">
        <v>66</v>
      </c>
      <c r="O66" t="s">
        <v>24</v>
      </c>
      <c r="P66" t="s">
        <v>25</v>
      </c>
      <c r="R66" t="s">
        <v>36</v>
      </c>
      <c r="S66" t="s">
        <v>45</v>
      </c>
    </row>
    <row r="67" spans="1:19" x14ac:dyDescent="0.25">
      <c r="A67" t="s">
        <v>50</v>
      </c>
      <c r="B67" t="s">
        <v>63</v>
      </c>
      <c r="C67">
        <v>6481</v>
      </c>
      <c r="D67" t="s">
        <v>64</v>
      </c>
      <c r="E67">
        <v>2017</v>
      </c>
      <c r="F67" s="3">
        <v>8109.25</v>
      </c>
      <c r="G67" s="3">
        <v>4694901.25</v>
      </c>
      <c r="H67" s="3">
        <v>1227.624</v>
      </c>
      <c r="I67" s="4">
        <v>0.2404</v>
      </c>
      <c r="J67" s="3">
        <v>5231.43</v>
      </c>
      <c r="K67" s="3">
        <v>4286428.9000000004</v>
      </c>
      <c r="L67" s="5">
        <v>41778077.524999999</v>
      </c>
      <c r="M67" t="s">
        <v>65</v>
      </c>
      <c r="N67" t="s">
        <v>66</v>
      </c>
      <c r="O67" t="s">
        <v>24</v>
      </c>
      <c r="P67" t="s">
        <v>25</v>
      </c>
      <c r="R67" t="s">
        <v>36</v>
      </c>
      <c r="S67" t="s">
        <v>45</v>
      </c>
    </row>
    <row r="68" spans="1:19" x14ac:dyDescent="0.25">
      <c r="A68" t="s">
        <v>50</v>
      </c>
      <c r="B68" t="s">
        <v>63</v>
      </c>
      <c r="C68">
        <v>6481</v>
      </c>
      <c r="D68" t="s">
        <v>67</v>
      </c>
      <c r="E68">
        <v>2014</v>
      </c>
      <c r="F68" s="3">
        <v>8594.25</v>
      </c>
      <c r="G68" s="3">
        <v>7205470</v>
      </c>
      <c r="H68" s="3">
        <v>2310.2570000000001</v>
      </c>
      <c r="I68" s="4">
        <v>0.37769999999999998</v>
      </c>
      <c r="J68" s="3">
        <v>12758.887000000001</v>
      </c>
      <c r="K68" s="3">
        <v>6784883.9000000004</v>
      </c>
      <c r="L68" s="5">
        <v>66129480.649999999</v>
      </c>
      <c r="M68" t="s">
        <v>65</v>
      </c>
      <c r="N68" t="s">
        <v>66</v>
      </c>
      <c r="O68" t="s">
        <v>24</v>
      </c>
      <c r="P68" t="s">
        <v>25</v>
      </c>
      <c r="R68" t="s">
        <v>36</v>
      </c>
      <c r="S68" t="s">
        <v>45</v>
      </c>
    </row>
    <row r="69" spans="1:19" x14ac:dyDescent="0.25">
      <c r="A69" t="s">
        <v>50</v>
      </c>
      <c r="B69" t="s">
        <v>63</v>
      </c>
      <c r="C69">
        <v>6481</v>
      </c>
      <c r="D69" t="s">
        <v>67</v>
      </c>
      <c r="E69">
        <v>2015</v>
      </c>
      <c r="F69" s="3">
        <v>8074.5</v>
      </c>
      <c r="G69" s="3">
        <v>6124843</v>
      </c>
      <c r="H69" s="3">
        <v>1772.6959999999999</v>
      </c>
      <c r="I69" s="4">
        <v>0.32890000000000003</v>
      </c>
      <c r="J69" s="3">
        <v>9452.4449999999997</v>
      </c>
      <c r="K69" s="3">
        <v>5786774.2999999998</v>
      </c>
      <c r="L69" s="5">
        <v>56401303.5</v>
      </c>
      <c r="M69" t="s">
        <v>65</v>
      </c>
      <c r="N69" t="s">
        <v>66</v>
      </c>
      <c r="O69" t="s">
        <v>24</v>
      </c>
      <c r="P69" t="s">
        <v>25</v>
      </c>
      <c r="R69" t="s">
        <v>36</v>
      </c>
      <c r="S69" t="s">
        <v>45</v>
      </c>
    </row>
    <row r="70" spans="1:19" x14ac:dyDescent="0.25">
      <c r="A70" t="s">
        <v>50</v>
      </c>
      <c r="B70" t="s">
        <v>63</v>
      </c>
      <c r="C70">
        <v>6481</v>
      </c>
      <c r="D70" t="s">
        <v>67</v>
      </c>
      <c r="E70">
        <v>2016</v>
      </c>
      <c r="F70" s="3">
        <v>8634</v>
      </c>
      <c r="G70" s="3">
        <v>4663617.75</v>
      </c>
      <c r="H70" s="3">
        <v>1434.7760000000001</v>
      </c>
      <c r="I70" s="4">
        <v>0.2268</v>
      </c>
      <c r="J70" s="3">
        <v>5033.8010000000004</v>
      </c>
      <c r="K70" s="3">
        <v>4436061.875</v>
      </c>
      <c r="L70" s="5">
        <v>43236453.200000003</v>
      </c>
      <c r="M70" t="s">
        <v>65</v>
      </c>
      <c r="N70" t="s">
        <v>66</v>
      </c>
      <c r="O70" t="s">
        <v>24</v>
      </c>
      <c r="P70" t="s">
        <v>25</v>
      </c>
      <c r="R70" t="s">
        <v>36</v>
      </c>
      <c r="S70" t="s">
        <v>45</v>
      </c>
    </row>
    <row r="71" spans="1:19" x14ac:dyDescent="0.25">
      <c r="A71" t="s">
        <v>50</v>
      </c>
      <c r="B71" t="s">
        <v>63</v>
      </c>
      <c r="C71">
        <v>6481</v>
      </c>
      <c r="D71" t="s">
        <v>67</v>
      </c>
      <c r="E71">
        <v>2017</v>
      </c>
      <c r="F71" s="3">
        <v>7531.25</v>
      </c>
      <c r="G71" s="3">
        <v>4330608.25</v>
      </c>
      <c r="H71" s="3">
        <v>1255.992</v>
      </c>
      <c r="I71" s="4">
        <v>0.2114</v>
      </c>
      <c r="J71" s="3">
        <v>4378.2619999999997</v>
      </c>
      <c r="K71" s="3">
        <v>4096604.0750000002</v>
      </c>
      <c r="L71" s="5">
        <v>39927954.274999999</v>
      </c>
      <c r="M71" t="s">
        <v>65</v>
      </c>
      <c r="N71" t="s">
        <v>66</v>
      </c>
      <c r="O71" t="s">
        <v>24</v>
      </c>
      <c r="P71" t="s">
        <v>25</v>
      </c>
      <c r="R71" t="s">
        <v>36</v>
      </c>
      <c r="S71" t="s">
        <v>45</v>
      </c>
    </row>
    <row r="72" spans="1:19" x14ac:dyDescent="0.25">
      <c r="A72" t="s">
        <v>50</v>
      </c>
      <c r="B72" t="s">
        <v>68</v>
      </c>
      <c r="C72">
        <v>56237</v>
      </c>
      <c r="D72" t="s">
        <v>31</v>
      </c>
      <c r="E72">
        <v>2014</v>
      </c>
      <c r="F72" s="3">
        <v>7057.57</v>
      </c>
      <c r="G72" s="3">
        <v>1373924.25</v>
      </c>
      <c r="H72" s="3">
        <v>2.8780000000000001</v>
      </c>
      <c r="I72" s="4">
        <v>9.9000000000000008E-3</v>
      </c>
      <c r="J72" s="3">
        <v>35.872</v>
      </c>
      <c r="K72" s="3">
        <v>570060.652</v>
      </c>
      <c r="L72" s="5">
        <v>9592300.8310000002</v>
      </c>
      <c r="M72" t="s">
        <v>30</v>
      </c>
      <c r="N72" t="s">
        <v>30</v>
      </c>
      <c r="O72" t="s">
        <v>22</v>
      </c>
      <c r="P72" t="s">
        <v>21</v>
      </c>
    </row>
    <row r="73" spans="1:19" x14ac:dyDescent="0.25">
      <c r="A73" t="s">
        <v>50</v>
      </c>
      <c r="B73" t="s">
        <v>68</v>
      </c>
      <c r="C73">
        <v>56237</v>
      </c>
      <c r="D73" t="s">
        <v>31</v>
      </c>
      <c r="E73">
        <v>2015</v>
      </c>
      <c r="F73" s="3">
        <v>6165.92</v>
      </c>
      <c r="G73" s="3">
        <v>1175372.74</v>
      </c>
      <c r="H73" s="3">
        <v>2.4489999999999998</v>
      </c>
      <c r="I73" s="4">
        <v>1.06E-2</v>
      </c>
      <c r="J73" s="3">
        <v>31.329000000000001</v>
      </c>
      <c r="K73" s="3">
        <v>485051.72399999999</v>
      </c>
      <c r="L73" s="5">
        <v>8161954.2520000003</v>
      </c>
      <c r="M73" t="s">
        <v>30</v>
      </c>
      <c r="N73" t="s">
        <v>30</v>
      </c>
      <c r="O73" t="s">
        <v>22</v>
      </c>
      <c r="P73" t="s">
        <v>21</v>
      </c>
    </row>
    <row r="74" spans="1:19" x14ac:dyDescent="0.25">
      <c r="A74" t="s">
        <v>50</v>
      </c>
      <c r="B74" t="s">
        <v>68</v>
      </c>
      <c r="C74">
        <v>56237</v>
      </c>
      <c r="D74" t="s">
        <v>31</v>
      </c>
      <c r="E74">
        <v>2016</v>
      </c>
      <c r="F74" s="3">
        <v>7075.03</v>
      </c>
      <c r="G74" s="3">
        <v>1410673.4</v>
      </c>
      <c r="H74" s="3">
        <v>2.9350000000000001</v>
      </c>
      <c r="I74" s="4">
        <v>1.17E-2</v>
      </c>
      <c r="J74" s="3">
        <v>40.201000000000001</v>
      </c>
      <c r="K74" s="3">
        <v>581328.25100000005</v>
      </c>
      <c r="L74" s="5">
        <v>9781926.1659999993</v>
      </c>
      <c r="M74" t="s">
        <v>30</v>
      </c>
      <c r="N74" t="s">
        <v>30</v>
      </c>
      <c r="O74" t="s">
        <v>22</v>
      </c>
      <c r="P74" t="s">
        <v>21</v>
      </c>
    </row>
    <row r="75" spans="1:19" x14ac:dyDescent="0.25">
      <c r="A75" t="s">
        <v>50</v>
      </c>
      <c r="B75" t="s">
        <v>68</v>
      </c>
      <c r="C75">
        <v>56237</v>
      </c>
      <c r="D75" t="s">
        <v>31</v>
      </c>
      <c r="E75">
        <v>2017</v>
      </c>
      <c r="F75" s="3">
        <v>3568.51</v>
      </c>
      <c r="G75" s="3">
        <v>671950.72</v>
      </c>
      <c r="H75" s="3">
        <v>1.4970000000000001</v>
      </c>
      <c r="I75" s="4">
        <v>1.9699999999999999E-2</v>
      </c>
      <c r="J75" s="3">
        <v>28.277000000000001</v>
      </c>
      <c r="K75" s="3">
        <v>296572.16600000003</v>
      </c>
      <c r="L75" s="5">
        <v>4990423.8090000004</v>
      </c>
      <c r="M75" t="s">
        <v>30</v>
      </c>
      <c r="N75" t="s">
        <v>30</v>
      </c>
      <c r="O75" t="s">
        <v>22</v>
      </c>
      <c r="P75" t="s">
        <v>21</v>
      </c>
    </row>
    <row r="76" spans="1:19" x14ac:dyDescent="0.25">
      <c r="A76" t="s">
        <v>50</v>
      </c>
      <c r="B76" t="s">
        <v>68</v>
      </c>
      <c r="C76">
        <v>56237</v>
      </c>
      <c r="D76" t="s">
        <v>32</v>
      </c>
      <c r="E76">
        <v>2014</v>
      </c>
      <c r="F76" s="3">
        <v>6905.18</v>
      </c>
      <c r="G76" s="3">
        <v>1335895.24</v>
      </c>
      <c r="H76" s="3">
        <v>2.871</v>
      </c>
      <c r="I76" s="4">
        <v>1.0500000000000001E-2</v>
      </c>
      <c r="J76" s="3">
        <v>37.061</v>
      </c>
      <c r="K76" s="3">
        <v>568797.08299999998</v>
      </c>
      <c r="L76" s="5">
        <v>9571085.6030000001</v>
      </c>
      <c r="M76" t="s">
        <v>30</v>
      </c>
      <c r="N76" t="s">
        <v>30</v>
      </c>
      <c r="O76" t="s">
        <v>22</v>
      </c>
      <c r="P76" t="s">
        <v>21</v>
      </c>
      <c r="S76" t="s">
        <v>39</v>
      </c>
    </row>
    <row r="77" spans="1:19" x14ac:dyDescent="0.25">
      <c r="A77" t="s">
        <v>50</v>
      </c>
      <c r="B77" t="s">
        <v>68</v>
      </c>
      <c r="C77">
        <v>56237</v>
      </c>
      <c r="D77" t="s">
        <v>32</v>
      </c>
      <c r="E77">
        <v>2015</v>
      </c>
      <c r="F77" s="3">
        <v>6108.74</v>
      </c>
      <c r="G77" s="3">
        <v>1165778.5</v>
      </c>
      <c r="H77" s="3">
        <v>2.4489999999999998</v>
      </c>
      <c r="I77" s="4">
        <v>1.0800000000000001E-2</v>
      </c>
      <c r="J77" s="3">
        <v>31.681999999999999</v>
      </c>
      <c r="K77" s="3">
        <v>485162.37699999998</v>
      </c>
      <c r="L77" s="5">
        <v>8163763.807</v>
      </c>
      <c r="M77" t="s">
        <v>30</v>
      </c>
      <c r="N77" t="s">
        <v>30</v>
      </c>
      <c r="O77" t="s">
        <v>22</v>
      </c>
      <c r="P77" t="s">
        <v>21</v>
      </c>
      <c r="S77" t="s">
        <v>39</v>
      </c>
    </row>
    <row r="78" spans="1:19" x14ac:dyDescent="0.25">
      <c r="A78" t="s">
        <v>50</v>
      </c>
      <c r="B78" t="s">
        <v>68</v>
      </c>
      <c r="C78">
        <v>56237</v>
      </c>
      <c r="D78" t="s">
        <v>32</v>
      </c>
      <c r="E78">
        <v>2016</v>
      </c>
      <c r="F78" s="3">
        <v>7034.33</v>
      </c>
      <c r="G78" s="3">
        <v>1400454.57</v>
      </c>
      <c r="H78" s="3">
        <v>2.9430000000000001</v>
      </c>
      <c r="I78" s="4">
        <v>1.1299999999999999E-2</v>
      </c>
      <c r="J78" s="3">
        <v>39.42</v>
      </c>
      <c r="K78" s="3">
        <v>583006.22100000002</v>
      </c>
      <c r="L78" s="5">
        <v>9810244.0940000005</v>
      </c>
      <c r="M78" t="s">
        <v>30</v>
      </c>
      <c r="N78" t="s">
        <v>30</v>
      </c>
      <c r="O78" t="s">
        <v>22</v>
      </c>
      <c r="P78" t="s">
        <v>21</v>
      </c>
      <c r="S78" t="s">
        <v>39</v>
      </c>
    </row>
    <row r="79" spans="1:19" x14ac:dyDescent="0.25">
      <c r="A79" t="s">
        <v>50</v>
      </c>
      <c r="B79" t="s">
        <v>68</v>
      </c>
      <c r="C79">
        <v>56237</v>
      </c>
      <c r="D79" t="s">
        <v>32</v>
      </c>
      <c r="E79">
        <v>2017</v>
      </c>
      <c r="F79" s="3">
        <v>3495.73</v>
      </c>
      <c r="G79" s="3">
        <v>657832.32999999996</v>
      </c>
      <c r="H79" s="3">
        <v>1.4470000000000001</v>
      </c>
      <c r="I79" s="4">
        <v>1.9800000000000002E-2</v>
      </c>
      <c r="J79" s="3">
        <v>27.49</v>
      </c>
      <c r="K79" s="3">
        <v>286715.57900000003</v>
      </c>
      <c r="L79" s="5">
        <v>4824558.409</v>
      </c>
      <c r="M79" t="s">
        <v>30</v>
      </c>
      <c r="N79" t="s">
        <v>30</v>
      </c>
      <c r="O79" t="s">
        <v>22</v>
      </c>
      <c r="P79" t="s">
        <v>21</v>
      </c>
      <c r="S79" t="s">
        <v>39</v>
      </c>
    </row>
    <row r="80" spans="1:19" x14ac:dyDescent="0.25">
      <c r="A80" t="s">
        <v>50</v>
      </c>
      <c r="B80" t="s">
        <v>68</v>
      </c>
      <c r="C80">
        <v>56237</v>
      </c>
      <c r="D80" t="s">
        <v>33</v>
      </c>
      <c r="E80">
        <v>2014</v>
      </c>
      <c r="F80" s="3">
        <v>4556.8</v>
      </c>
      <c r="G80" s="3">
        <v>930510.56</v>
      </c>
      <c r="H80" s="3">
        <v>1.9239999999999999</v>
      </c>
      <c r="I80" s="4">
        <v>1.0999999999999999E-2</v>
      </c>
      <c r="J80" s="3">
        <v>28.463999999999999</v>
      </c>
      <c r="K80" s="3">
        <v>381139.14</v>
      </c>
      <c r="L80" s="5">
        <v>6413345.733</v>
      </c>
      <c r="M80" t="s">
        <v>30</v>
      </c>
      <c r="N80" t="s">
        <v>30</v>
      </c>
      <c r="O80" t="s">
        <v>115</v>
      </c>
      <c r="P80" t="s">
        <v>21</v>
      </c>
      <c r="S80" t="s">
        <v>39</v>
      </c>
    </row>
    <row r="81" spans="1:19" x14ac:dyDescent="0.25">
      <c r="A81" t="s">
        <v>50</v>
      </c>
      <c r="B81" t="s">
        <v>68</v>
      </c>
      <c r="C81">
        <v>56237</v>
      </c>
      <c r="D81" t="s">
        <v>33</v>
      </c>
      <c r="E81">
        <v>2015</v>
      </c>
      <c r="F81" s="3">
        <v>5685.56</v>
      </c>
      <c r="G81" s="3">
        <v>1162443.25</v>
      </c>
      <c r="H81" s="3">
        <v>2.4119999999999999</v>
      </c>
      <c r="I81" s="4">
        <v>1.04E-2</v>
      </c>
      <c r="J81" s="3">
        <v>34.055999999999997</v>
      </c>
      <c r="K81" s="3">
        <v>477819.35399999999</v>
      </c>
      <c r="L81" s="5">
        <v>8040206.7570000002</v>
      </c>
      <c r="M81" t="s">
        <v>30</v>
      </c>
      <c r="N81" t="s">
        <v>30</v>
      </c>
      <c r="O81" t="s">
        <v>22</v>
      </c>
      <c r="P81" t="s">
        <v>21</v>
      </c>
      <c r="S81" t="s">
        <v>39</v>
      </c>
    </row>
    <row r="82" spans="1:19" x14ac:dyDescent="0.25">
      <c r="A82" t="s">
        <v>50</v>
      </c>
      <c r="B82" t="s">
        <v>68</v>
      </c>
      <c r="C82">
        <v>56237</v>
      </c>
      <c r="D82" t="s">
        <v>33</v>
      </c>
      <c r="E82">
        <v>2016</v>
      </c>
      <c r="F82" s="3">
        <v>7177.06</v>
      </c>
      <c r="G82" s="3">
        <v>1541720.32</v>
      </c>
      <c r="H82" s="3">
        <v>3.1930000000000001</v>
      </c>
      <c r="I82" s="4">
        <v>8.8999999999999999E-3</v>
      </c>
      <c r="J82" s="3">
        <v>39.539000000000001</v>
      </c>
      <c r="K82" s="3">
        <v>632469.95200000005</v>
      </c>
      <c r="L82" s="5">
        <v>10642538.324999999</v>
      </c>
      <c r="M82" t="s">
        <v>30</v>
      </c>
      <c r="N82" t="s">
        <v>30</v>
      </c>
      <c r="O82" t="s">
        <v>22</v>
      </c>
      <c r="P82" t="s">
        <v>21</v>
      </c>
      <c r="S82" t="s">
        <v>39</v>
      </c>
    </row>
    <row r="83" spans="1:19" x14ac:dyDescent="0.25">
      <c r="A83" t="s">
        <v>50</v>
      </c>
      <c r="B83" t="s">
        <v>68</v>
      </c>
      <c r="C83">
        <v>56237</v>
      </c>
      <c r="D83" t="s">
        <v>33</v>
      </c>
      <c r="E83">
        <v>2017</v>
      </c>
      <c r="F83" s="3">
        <v>5157.4399999999996</v>
      </c>
      <c r="G83" s="3">
        <v>1065902.31</v>
      </c>
      <c r="H83" s="3">
        <v>2.2829999999999999</v>
      </c>
      <c r="I83" s="4">
        <v>1.4E-2</v>
      </c>
      <c r="J83" s="3">
        <v>37.332000000000001</v>
      </c>
      <c r="K83" s="3">
        <v>452233.23300000001</v>
      </c>
      <c r="L83" s="5">
        <v>7609657.2800000003</v>
      </c>
      <c r="M83" t="s">
        <v>30</v>
      </c>
      <c r="N83" t="s">
        <v>30</v>
      </c>
      <c r="O83" t="s">
        <v>22</v>
      </c>
      <c r="P83" t="s">
        <v>21</v>
      </c>
      <c r="S83" t="s">
        <v>39</v>
      </c>
    </row>
    <row r="84" spans="1:19" x14ac:dyDescent="0.25">
      <c r="A84" t="s">
        <v>50</v>
      </c>
      <c r="B84" t="s">
        <v>68</v>
      </c>
      <c r="C84">
        <v>56237</v>
      </c>
      <c r="D84" t="s">
        <v>34</v>
      </c>
      <c r="E84">
        <v>2014</v>
      </c>
      <c r="F84" s="3">
        <v>4585.8500000000004</v>
      </c>
      <c r="G84" s="3">
        <v>928979.42</v>
      </c>
      <c r="H84" s="3">
        <v>1.92</v>
      </c>
      <c r="I84" s="4">
        <v>1.06E-2</v>
      </c>
      <c r="J84" s="3">
        <v>27.221</v>
      </c>
      <c r="K84" s="3">
        <v>380292.984</v>
      </c>
      <c r="L84" s="5">
        <v>6399118.9479999999</v>
      </c>
      <c r="M84" t="s">
        <v>30</v>
      </c>
      <c r="N84" t="s">
        <v>30</v>
      </c>
      <c r="O84" t="s">
        <v>116</v>
      </c>
      <c r="P84" t="s">
        <v>21</v>
      </c>
      <c r="S84" t="s">
        <v>39</v>
      </c>
    </row>
    <row r="85" spans="1:19" x14ac:dyDescent="0.25">
      <c r="A85" t="s">
        <v>50</v>
      </c>
      <c r="B85" t="s">
        <v>68</v>
      </c>
      <c r="C85">
        <v>56237</v>
      </c>
      <c r="D85" t="s">
        <v>34</v>
      </c>
      <c r="E85">
        <v>2015</v>
      </c>
      <c r="F85" s="3">
        <v>5705.51</v>
      </c>
      <c r="G85" s="3">
        <v>1176073.1000000001</v>
      </c>
      <c r="H85" s="3">
        <v>2.4279999999999999</v>
      </c>
      <c r="I85" s="4">
        <v>1.15E-2</v>
      </c>
      <c r="J85" s="3">
        <v>35.168999999999997</v>
      </c>
      <c r="K85" s="3">
        <v>480875.90700000001</v>
      </c>
      <c r="L85" s="5">
        <v>8091690.8049999997</v>
      </c>
      <c r="M85" t="s">
        <v>30</v>
      </c>
      <c r="N85" t="s">
        <v>30</v>
      </c>
      <c r="O85" t="s">
        <v>22</v>
      </c>
      <c r="P85" t="s">
        <v>21</v>
      </c>
      <c r="S85" t="s">
        <v>39</v>
      </c>
    </row>
    <row r="86" spans="1:19" x14ac:dyDescent="0.25">
      <c r="A86" t="s">
        <v>50</v>
      </c>
      <c r="B86" t="s">
        <v>68</v>
      </c>
      <c r="C86">
        <v>56237</v>
      </c>
      <c r="D86" t="s">
        <v>34</v>
      </c>
      <c r="E86">
        <v>2016</v>
      </c>
      <c r="F86" s="3">
        <v>7082.4</v>
      </c>
      <c r="G86" s="3">
        <v>1522381</v>
      </c>
      <c r="H86" s="3">
        <v>3.1320000000000001</v>
      </c>
      <c r="I86" s="4">
        <v>8.8000000000000005E-3</v>
      </c>
      <c r="J86" s="3">
        <v>38.299999999999997</v>
      </c>
      <c r="K86" s="3">
        <v>620314.429</v>
      </c>
      <c r="L86" s="5">
        <v>10437963.355</v>
      </c>
      <c r="M86" t="s">
        <v>30</v>
      </c>
      <c r="N86" t="s">
        <v>30</v>
      </c>
      <c r="O86" t="s">
        <v>22</v>
      </c>
      <c r="P86" t="s">
        <v>21</v>
      </c>
      <c r="S86" t="s">
        <v>39</v>
      </c>
    </row>
    <row r="87" spans="1:19" x14ac:dyDescent="0.25">
      <c r="A87" t="s">
        <v>50</v>
      </c>
      <c r="B87" t="s">
        <v>68</v>
      </c>
      <c r="C87">
        <v>56237</v>
      </c>
      <c r="D87" t="s">
        <v>34</v>
      </c>
      <c r="E87">
        <v>2017</v>
      </c>
      <c r="F87" s="3">
        <v>5109.84</v>
      </c>
      <c r="G87" s="3">
        <v>1060311.9099999999</v>
      </c>
      <c r="H87" s="3">
        <v>2.2789999999999999</v>
      </c>
      <c r="I87" s="4">
        <v>1.3299999999999999E-2</v>
      </c>
      <c r="J87" s="3">
        <v>34.72</v>
      </c>
      <c r="K87" s="3">
        <v>451340.66800000001</v>
      </c>
      <c r="L87" s="5">
        <v>7594666.8020000001</v>
      </c>
      <c r="M87" t="s">
        <v>30</v>
      </c>
      <c r="N87" t="s">
        <v>30</v>
      </c>
      <c r="O87" t="s">
        <v>22</v>
      </c>
      <c r="P87" t="s">
        <v>21</v>
      </c>
      <c r="S87" t="s">
        <v>39</v>
      </c>
    </row>
    <row r="88" spans="1:19" x14ac:dyDescent="0.25">
      <c r="A88" t="s">
        <v>50</v>
      </c>
      <c r="B88" t="s">
        <v>69</v>
      </c>
      <c r="C88">
        <v>56253</v>
      </c>
      <c r="D88" t="s">
        <v>70</v>
      </c>
      <c r="E88">
        <v>2014</v>
      </c>
      <c r="F88" s="3">
        <v>1052.94</v>
      </c>
      <c r="G88" s="3">
        <v>37234.660000000003</v>
      </c>
      <c r="H88" s="3">
        <v>0.106</v>
      </c>
      <c r="I88" s="4">
        <v>0.1152</v>
      </c>
      <c r="J88" s="3">
        <v>14.147</v>
      </c>
      <c r="K88" s="3">
        <v>22325.8</v>
      </c>
      <c r="L88" s="5">
        <v>379058.4</v>
      </c>
      <c r="M88" t="s">
        <v>71</v>
      </c>
      <c r="N88" t="s">
        <v>71</v>
      </c>
      <c r="O88" t="s">
        <v>19</v>
      </c>
      <c r="P88" t="s">
        <v>21</v>
      </c>
      <c r="S88" t="s">
        <v>20</v>
      </c>
    </row>
    <row r="89" spans="1:19" x14ac:dyDescent="0.25">
      <c r="A89" t="s">
        <v>50</v>
      </c>
      <c r="B89" t="s">
        <v>69</v>
      </c>
      <c r="C89">
        <v>56253</v>
      </c>
      <c r="D89" t="s">
        <v>70</v>
      </c>
      <c r="E89">
        <v>2015</v>
      </c>
      <c r="F89" s="3">
        <v>1053.8599999999999</v>
      </c>
      <c r="G89" s="3">
        <v>36948.120000000003</v>
      </c>
      <c r="H89" s="3">
        <v>0.106</v>
      </c>
      <c r="I89" s="4">
        <v>0.1157</v>
      </c>
      <c r="J89" s="3">
        <v>14.061</v>
      </c>
      <c r="K89" s="3">
        <v>22344.7</v>
      </c>
      <c r="L89" s="5">
        <v>379389.6</v>
      </c>
      <c r="M89" t="s">
        <v>71</v>
      </c>
      <c r="N89" t="s">
        <v>71</v>
      </c>
      <c r="O89" t="s">
        <v>19</v>
      </c>
      <c r="P89" t="s">
        <v>21</v>
      </c>
      <c r="S89" t="s">
        <v>20</v>
      </c>
    </row>
    <row r="90" spans="1:19" x14ac:dyDescent="0.25">
      <c r="A90" t="s">
        <v>50</v>
      </c>
      <c r="B90" t="s">
        <v>69</v>
      </c>
      <c r="C90">
        <v>56253</v>
      </c>
      <c r="D90" t="s">
        <v>70</v>
      </c>
      <c r="E90">
        <v>2016</v>
      </c>
      <c r="F90" s="3">
        <v>1956.9</v>
      </c>
      <c r="G90" s="3">
        <v>72217.8</v>
      </c>
      <c r="H90" s="3">
        <v>0.19600000000000001</v>
      </c>
      <c r="I90" s="4">
        <v>7.6499999999999999E-2</v>
      </c>
      <c r="J90" s="3">
        <v>16.969000000000001</v>
      </c>
      <c r="K90" s="3">
        <v>41489.199999999997</v>
      </c>
      <c r="L90" s="5">
        <v>704484</v>
      </c>
      <c r="M90" t="s">
        <v>71</v>
      </c>
      <c r="N90" t="s">
        <v>71</v>
      </c>
      <c r="O90" t="s">
        <v>19</v>
      </c>
      <c r="P90" t="s">
        <v>21</v>
      </c>
      <c r="S90" t="s">
        <v>20</v>
      </c>
    </row>
    <row r="91" spans="1:19" x14ac:dyDescent="0.25">
      <c r="A91" t="s">
        <v>50</v>
      </c>
      <c r="B91" t="s">
        <v>69</v>
      </c>
      <c r="C91">
        <v>56253</v>
      </c>
      <c r="D91" t="s">
        <v>70</v>
      </c>
      <c r="E91">
        <v>2017</v>
      </c>
      <c r="F91" s="3">
        <v>1457</v>
      </c>
      <c r="G91" s="3">
        <v>52694.7</v>
      </c>
      <c r="H91" s="3">
        <v>0.14599999999999999</v>
      </c>
      <c r="I91" s="4">
        <v>8.5599999999999996E-2</v>
      </c>
      <c r="J91" s="3">
        <v>12.747</v>
      </c>
      <c r="K91" s="3">
        <v>30891.3</v>
      </c>
      <c r="L91" s="5">
        <v>524520</v>
      </c>
      <c r="M91" t="s">
        <v>71</v>
      </c>
      <c r="N91" t="s">
        <v>71</v>
      </c>
      <c r="O91" t="s">
        <v>19</v>
      </c>
      <c r="P91" t="s">
        <v>21</v>
      </c>
      <c r="S91" t="s">
        <v>20</v>
      </c>
    </row>
    <row r="92" spans="1:19" x14ac:dyDescent="0.25">
      <c r="A92" t="s">
        <v>50</v>
      </c>
      <c r="B92" t="s">
        <v>69</v>
      </c>
      <c r="C92">
        <v>56253</v>
      </c>
      <c r="D92" t="s">
        <v>72</v>
      </c>
      <c r="E92">
        <v>2014</v>
      </c>
      <c r="F92" s="3">
        <v>1173.96</v>
      </c>
      <c r="G92" s="3">
        <v>44790.87</v>
      </c>
      <c r="H92" s="3">
        <v>0.128</v>
      </c>
      <c r="I92" s="4">
        <v>1.7299999999999999E-2</v>
      </c>
      <c r="J92" s="3">
        <v>2.62</v>
      </c>
      <c r="K92" s="3">
        <v>25309.633999999998</v>
      </c>
      <c r="L92" s="5">
        <v>425910.95299999998</v>
      </c>
      <c r="M92" t="s">
        <v>71</v>
      </c>
      <c r="N92" t="s">
        <v>71</v>
      </c>
      <c r="O92" t="s">
        <v>19</v>
      </c>
      <c r="P92" t="s">
        <v>21</v>
      </c>
      <c r="S92" t="s">
        <v>23</v>
      </c>
    </row>
    <row r="93" spans="1:19" x14ac:dyDescent="0.25">
      <c r="A93" t="s">
        <v>50</v>
      </c>
      <c r="B93" t="s">
        <v>69</v>
      </c>
      <c r="C93">
        <v>56253</v>
      </c>
      <c r="D93" t="s">
        <v>72</v>
      </c>
      <c r="E93">
        <v>2015</v>
      </c>
      <c r="F93" s="3">
        <v>1155.3800000000001</v>
      </c>
      <c r="G93" s="3">
        <v>43978.48</v>
      </c>
      <c r="H93" s="3">
        <v>0.123</v>
      </c>
      <c r="I93" s="4">
        <v>1.38E-2</v>
      </c>
      <c r="J93" s="3">
        <v>2.1139999999999999</v>
      </c>
      <c r="K93" s="3">
        <v>24397.294000000002</v>
      </c>
      <c r="L93" s="5">
        <v>410577.99099999998</v>
      </c>
      <c r="M93" t="s">
        <v>71</v>
      </c>
      <c r="N93" t="s">
        <v>71</v>
      </c>
      <c r="O93" t="s">
        <v>19</v>
      </c>
      <c r="P93" t="s">
        <v>21</v>
      </c>
      <c r="S93" t="s">
        <v>23</v>
      </c>
    </row>
    <row r="94" spans="1:19" x14ac:dyDescent="0.25">
      <c r="A94" t="s">
        <v>50</v>
      </c>
      <c r="B94" t="s">
        <v>69</v>
      </c>
      <c r="C94">
        <v>56253</v>
      </c>
      <c r="D94" t="s">
        <v>72</v>
      </c>
      <c r="E94">
        <v>2016</v>
      </c>
      <c r="F94" s="3">
        <v>1736.39</v>
      </c>
      <c r="G94" s="3">
        <v>66643.03</v>
      </c>
      <c r="H94" s="3">
        <v>0.188</v>
      </c>
      <c r="I94" s="4">
        <v>1.0999999999999999E-2</v>
      </c>
      <c r="J94" s="3">
        <v>2.95</v>
      </c>
      <c r="K94" s="3">
        <v>37188.656000000003</v>
      </c>
      <c r="L94" s="5">
        <v>625743.83499999996</v>
      </c>
      <c r="M94" t="s">
        <v>71</v>
      </c>
      <c r="N94" t="s">
        <v>71</v>
      </c>
      <c r="O94" t="s">
        <v>19</v>
      </c>
      <c r="P94" t="s">
        <v>21</v>
      </c>
      <c r="S94" t="s">
        <v>23</v>
      </c>
    </row>
    <row r="95" spans="1:19" x14ac:dyDescent="0.25">
      <c r="A95" t="s">
        <v>50</v>
      </c>
      <c r="B95" t="s">
        <v>69</v>
      </c>
      <c r="C95">
        <v>56253</v>
      </c>
      <c r="D95" t="s">
        <v>72</v>
      </c>
      <c r="E95">
        <v>2017</v>
      </c>
      <c r="F95" s="3">
        <v>1345.92</v>
      </c>
      <c r="G95" s="3">
        <v>49934.77</v>
      </c>
      <c r="H95" s="3">
        <v>0.14199999999999999</v>
      </c>
      <c r="I95" s="4">
        <v>1.3100000000000001E-2</v>
      </c>
      <c r="J95" s="3">
        <v>2.5680000000000001</v>
      </c>
      <c r="K95" s="3">
        <v>28212.851999999999</v>
      </c>
      <c r="L95" s="5">
        <v>474756.86900000001</v>
      </c>
      <c r="M95" t="s">
        <v>71</v>
      </c>
      <c r="N95" t="s">
        <v>71</v>
      </c>
      <c r="O95" t="s">
        <v>19</v>
      </c>
      <c r="P95" t="s">
        <v>21</v>
      </c>
      <c r="S95" t="s">
        <v>23</v>
      </c>
    </row>
    <row r="96" spans="1:19" x14ac:dyDescent="0.25">
      <c r="A96" t="s">
        <v>50</v>
      </c>
      <c r="B96" t="s">
        <v>73</v>
      </c>
      <c r="C96">
        <v>56177</v>
      </c>
      <c r="D96" t="s">
        <v>47</v>
      </c>
      <c r="E96">
        <v>2014</v>
      </c>
      <c r="F96" s="3">
        <v>3533.17</v>
      </c>
      <c r="G96" s="3">
        <v>373987.83</v>
      </c>
      <c r="H96" s="3">
        <v>0.82899999999999996</v>
      </c>
      <c r="I96" s="4">
        <v>2.1299999999999999E-2</v>
      </c>
      <c r="J96" s="3">
        <v>23.178000000000001</v>
      </c>
      <c r="K96" s="3">
        <v>164161.15700000001</v>
      </c>
      <c r="L96" s="5">
        <v>2762349.8459999999</v>
      </c>
      <c r="M96" t="s">
        <v>74</v>
      </c>
      <c r="N96" t="s">
        <v>74</v>
      </c>
      <c r="O96" t="s">
        <v>22</v>
      </c>
      <c r="P96" t="s">
        <v>21</v>
      </c>
      <c r="S96" t="s">
        <v>23</v>
      </c>
    </row>
    <row r="97" spans="1:19" x14ac:dyDescent="0.25">
      <c r="A97" t="s">
        <v>50</v>
      </c>
      <c r="B97" t="s">
        <v>73</v>
      </c>
      <c r="C97">
        <v>56177</v>
      </c>
      <c r="D97" t="s">
        <v>47</v>
      </c>
      <c r="E97">
        <v>2015</v>
      </c>
      <c r="F97" s="3">
        <v>4548.08</v>
      </c>
      <c r="G97" s="3">
        <v>503491.96</v>
      </c>
      <c r="H97" s="3">
        <v>1.113</v>
      </c>
      <c r="I97" s="4">
        <v>2.2499999999999999E-2</v>
      </c>
      <c r="J97" s="3">
        <v>32.76</v>
      </c>
      <c r="K97" s="3">
        <v>220470.644</v>
      </c>
      <c r="L97" s="5">
        <v>3709839.6639999999</v>
      </c>
      <c r="M97" t="s">
        <v>74</v>
      </c>
      <c r="N97" t="s">
        <v>74</v>
      </c>
      <c r="O97" t="s">
        <v>22</v>
      </c>
      <c r="P97" t="s">
        <v>21</v>
      </c>
      <c r="S97" t="s">
        <v>23</v>
      </c>
    </row>
    <row r="98" spans="1:19" x14ac:dyDescent="0.25">
      <c r="A98" t="s">
        <v>50</v>
      </c>
      <c r="B98" t="s">
        <v>73</v>
      </c>
      <c r="C98">
        <v>56177</v>
      </c>
      <c r="D98" t="s">
        <v>47</v>
      </c>
      <c r="E98">
        <v>2016</v>
      </c>
      <c r="F98" s="3">
        <v>5105.07</v>
      </c>
      <c r="G98" s="3">
        <v>555295.35</v>
      </c>
      <c r="H98" s="3">
        <v>1.169</v>
      </c>
      <c r="I98" s="4">
        <v>2.01E-2</v>
      </c>
      <c r="J98" s="3">
        <v>32.418999999999997</v>
      </c>
      <c r="K98" s="3">
        <v>231516.158</v>
      </c>
      <c r="L98" s="5">
        <v>3895734.9169999999</v>
      </c>
      <c r="M98" t="s">
        <v>74</v>
      </c>
      <c r="N98" t="s">
        <v>74</v>
      </c>
      <c r="O98" t="s">
        <v>22</v>
      </c>
      <c r="P98" t="s">
        <v>21</v>
      </c>
      <c r="S98" t="s">
        <v>23</v>
      </c>
    </row>
    <row r="99" spans="1:19" x14ac:dyDescent="0.25">
      <c r="A99" t="s">
        <v>50</v>
      </c>
      <c r="B99" t="s">
        <v>73</v>
      </c>
      <c r="C99">
        <v>56177</v>
      </c>
      <c r="D99" t="s">
        <v>47</v>
      </c>
      <c r="E99">
        <v>2017</v>
      </c>
      <c r="F99" s="3">
        <v>3367.68</v>
      </c>
      <c r="G99" s="3">
        <v>357974.14</v>
      </c>
      <c r="H99" s="3">
        <v>0.79700000000000004</v>
      </c>
      <c r="I99" s="4">
        <v>2.18E-2</v>
      </c>
      <c r="J99" s="3">
        <v>22.966999999999999</v>
      </c>
      <c r="K99" s="3">
        <v>157914.658</v>
      </c>
      <c r="L99" s="5">
        <v>2657285.6669999999</v>
      </c>
      <c r="M99" t="s">
        <v>74</v>
      </c>
      <c r="N99" t="s">
        <v>74</v>
      </c>
      <c r="O99" t="s">
        <v>22</v>
      </c>
      <c r="P99" t="s">
        <v>21</v>
      </c>
      <c r="S99" t="s">
        <v>23</v>
      </c>
    </row>
    <row r="100" spans="1:19" x14ac:dyDescent="0.25">
      <c r="A100" t="s">
        <v>50</v>
      </c>
      <c r="B100" t="s">
        <v>75</v>
      </c>
      <c r="C100">
        <v>55622</v>
      </c>
      <c r="D100" t="s">
        <v>47</v>
      </c>
      <c r="E100">
        <v>2014</v>
      </c>
      <c r="F100" s="3">
        <v>686.99</v>
      </c>
      <c r="G100" s="3">
        <v>24693.75</v>
      </c>
      <c r="H100" s="3">
        <v>7.6999999999999999E-2</v>
      </c>
      <c r="I100" s="4">
        <v>2.4500000000000001E-2</v>
      </c>
      <c r="J100" s="3">
        <v>2.2170000000000001</v>
      </c>
      <c r="K100" s="3">
        <v>15152.205</v>
      </c>
      <c r="L100" s="5">
        <v>254963.682</v>
      </c>
      <c r="M100" t="s">
        <v>117</v>
      </c>
      <c r="N100" t="s">
        <v>117</v>
      </c>
      <c r="O100" t="s">
        <v>19</v>
      </c>
      <c r="P100" t="s">
        <v>21</v>
      </c>
      <c r="S100" t="s">
        <v>27</v>
      </c>
    </row>
    <row r="101" spans="1:19" x14ac:dyDescent="0.25">
      <c r="A101" t="s">
        <v>50</v>
      </c>
      <c r="B101" t="s">
        <v>75</v>
      </c>
      <c r="C101">
        <v>55622</v>
      </c>
      <c r="D101" t="s">
        <v>47</v>
      </c>
      <c r="E101">
        <v>2015</v>
      </c>
      <c r="F101" s="3">
        <v>607.29</v>
      </c>
      <c r="G101" s="3">
        <v>21410.959999999999</v>
      </c>
      <c r="H101" s="3">
        <v>6.6000000000000003E-2</v>
      </c>
      <c r="I101" s="4">
        <v>2.5600000000000001E-2</v>
      </c>
      <c r="J101" s="3">
        <v>1.7809999999999999</v>
      </c>
      <c r="K101" s="3">
        <v>13169.710999999999</v>
      </c>
      <c r="L101" s="5">
        <v>221592.21599999999</v>
      </c>
      <c r="M101" t="s">
        <v>117</v>
      </c>
      <c r="N101" t="s">
        <v>117</v>
      </c>
      <c r="O101" t="s">
        <v>19</v>
      </c>
      <c r="P101" t="s">
        <v>21</v>
      </c>
      <c r="S101" t="s">
        <v>27</v>
      </c>
    </row>
    <row r="102" spans="1:19" x14ac:dyDescent="0.25">
      <c r="A102" t="s">
        <v>50</v>
      </c>
      <c r="B102" t="s">
        <v>75</v>
      </c>
      <c r="C102">
        <v>55622</v>
      </c>
      <c r="D102" t="s">
        <v>47</v>
      </c>
      <c r="E102">
        <v>2016</v>
      </c>
      <c r="F102" s="3">
        <v>945.49</v>
      </c>
      <c r="G102" s="3">
        <v>25011.55</v>
      </c>
      <c r="H102" s="3">
        <v>8.3000000000000004E-2</v>
      </c>
      <c r="I102" s="4">
        <v>2.7699999999999999E-2</v>
      </c>
      <c r="J102" s="3">
        <v>2.532</v>
      </c>
      <c r="K102" s="3">
        <v>16415.796999999999</v>
      </c>
      <c r="L102" s="5">
        <v>276204.18300000002</v>
      </c>
      <c r="M102" t="s">
        <v>77</v>
      </c>
      <c r="N102" t="s">
        <v>77</v>
      </c>
      <c r="O102" t="s">
        <v>19</v>
      </c>
      <c r="P102" t="s">
        <v>21</v>
      </c>
      <c r="S102" t="s">
        <v>27</v>
      </c>
    </row>
    <row r="103" spans="1:19" x14ac:dyDescent="0.25">
      <c r="A103" t="s">
        <v>50</v>
      </c>
      <c r="B103" t="s">
        <v>75</v>
      </c>
      <c r="C103">
        <v>55622</v>
      </c>
      <c r="D103" t="s">
        <v>47</v>
      </c>
      <c r="E103">
        <v>2017</v>
      </c>
      <c r="F103" s="3">
        <v>821.42</v>
      </c>
      <c r="G103" s="3">
        <v>19729.95</v>
      </c>
      <c r="H103" s="3">
        <v>6.7000000000000004E-2</v>
      </c>
      <c r="I103" s="4">
        <v>3.3000000000000002E-2</v>
      </c>
      <c r="J103" s="3">
        <v>2.1859999999999999</v>
      </c>
      <c r="K103" s="3">
        <v>13312.174999999999</v>
      </c>
      <c r="L103" s="5">
        <v>224010.09700000001</v>
      </c>
      <c r="M103" t="s">
        <v>76</v>
      </c>
      <c r="N103" t="s">
        <v>76</v>
      </c>
      <c r="O103" t="s">
        <v>19</v>
      </c>
      <c r="P103" t="s">
        <v>21</v>
      </c>
      <c r="S103" t="s">
        <v>27</v>
      </c>
    </row>
    <row r="104" spans="1:19" x14ac:dyDescent="0.25">
      <c r="A104" t="s">
        <v>50</v>
      </c>
      <c r="B104" t="s">
        <v>75</v>
      </c>
      <c r="C104">
        <v>55622</v>
      </c>
      <c r="D104" t="s">
        <v>78</v>
      </c>
      <c r="E104">
        <v>2014</v>
      </c>
      <c r="F104" s="3">
        <v>481.71</v>
      </c>
      <c r="G104" s="3">
        <v>16922.93</v>
      </c>
      <c r="H104" s="3">
        <v>5.1999999999999998E-2</v>
      </c>
      <c r="I104" s="4">
        <v>2.8500000000000001E-2</v>
      </c>
      <c r="J104" s="3">
        <v>1.571</v>
      </c>
      <c r="K104" s="3">
        <v>10283.138999999999</v>
      </c>
      <c r="L104" s="5">
        <v>173019.92300000001</v>
      </c>
      <c r="M104" t="s">
        <v>117</v>
      </c>
      <c r="N104" t="s">
        <v>117</v>
      </c>
      <c r="O104" t="s">
        <v>19</v>
      </c>
      <c r="P104" t="s">
        <v>21</v>
      </c>
      <c r="S104" t="s">
        <v>27</v>
      </c>
    </row>
    <row r="105" spans="1:19" x14ac:dyDescent="0.25">
      <c r="A105" t="s">
        <v>50</v>
      </c>
      <c r="B105" t="s">
        <v>75</v>
      </c>
      <c r="C105">
        <v>55622</v>
      </c>
      <c r="D105" t="s">
        <v>78</v>
      </c>
      <c r="E105">
        <v>2015</v>
      </c>
      <c r="F105" s="3">
        <v>516.05999999999995</v>
      </c>
      <c r="G105" s="3">
        <v>17828.91</v>
      </c>
      <c r="H105" s="3">
        <v>5.3999999999999999E-2</v>
      </c>
      <c r="I105" s="4">
        <v>2.53E-2</v>
      </c>
      <c r="J105" s="3">
        <v>1.4670000000000001</v>
      </c>
      <c r="K105" s="3">
        <v>10711.286</v>
      </c>
      <c r="L105" s="5">
        <v>180235.23499999999</v>
      </c>
      <c r="M105" t="s">
        <v>117</v>
      </c>
      <c r="N105" t="s">
        <v>117</v>
      </c>
      <c r="O105" t="s">
        <v>19</v>
      </c>
      <c r="P105" t="s">
        <v>21</v>
      </c>
      <c r="S105" t="s">
        <v>27</v>
      </c>
    </row>
    <row r="106" spans="1:19" x14ac:dyDescent="0.25">
      <c r="A106" t="s">
        <v>50</v>
      </c>
      <c r="B106" t="s">
        <v>75</v>
      </c>
      <c r="C106">
        <v>55622</v>
      </c>
      <c r="D106" t="s">
        <v>78</v>
      </c>
      <c r="E106">
        <v>2016</v>
      </c>
      <c r="F106" s="3">
        <v>613.17999999999995</v>
      </c>
      <c r="G106" s="3">
        <v>16854.13</v>
      </c>
      <c r="H106" s="3">
        <v>5.3999999999999999E-2</v>
      </c>
      <c r="I106" s="4">
        <v>2.7300000000000001E-2</v>
      </c>
      <c r="J106" s="3">
        <v>1.6160000000000001</v>
      </c>
      <c r="K106" s="3">
        <v>10750.936</v>
      </c>
      <c r="L106" s="5">
        <v>180883.84299999999</v>
      </c>
      <c r="M106" t="s">
        <v>77</v>
      </c>
      <c r="N106" t="s">
        <v>77</v>
      </c>
      <c r="O106" t="s">
        <v>19</v>
      </c>
      <c r="P106" t="s">
        <v>21</v>
      </c>
      <c r="S106" t="s">
        <v>27</v>
      </c>
    </row>
    <row r="107" spans="1:19" x14ac:dyDescent="0.25">
      <c r="A107" t="s">
        <v>50</v>
      </c>
      <c r="B107" t="s">
        <v>75</v>
      </c>
      <c r="C107">
        <v>55622</v>
      </c>
      <c r="D107" t="s">
        <v>78</v>
      </c>
      <c r="E107">
        <v>2017</v>
      </c>
      <c r="F107" s="3">
        <v>1146.33</v>
      </c>
      <c r="G107" s="3">
        <v>27171.77</v>
      </c>
      <c r="H107" s="3">
        <v>9.1999999999999998E-2</v>
      </c>
      <c r="I107" s="4">
        <v>3.0300000000000001E-2</v>
      </c>
      <c r="J107" s="3">
        <v>2.9910000000000001</v>
      </c>
      <c r="K107" s="3">
        <v>18208.077000000001</v>
      </c>
      <c r="L107" s="5">
        <v>306363.87</v>
      </c>
      <c r="M107" t="s">
        <v>76</v>
      </c>
      <c r="N107" t="s">
        <v>76</v>
      </c>
      <c r="O107" t="s">
        <v>19</v>
      </c>
      <c r="P107" t="s">
        <v>21</v>
      </c>
      <c r="S107" t="s">
        <v>27</v>
      </c>
    </row>
    <row r="108" spans="1:19" x14ac:dyDescent="0.25">
      <c r="A108" t="s">
        <v>50</v>
      </c>
      <c r="B108" t="s">
        <v>75</v>
      </c>
      <c r="C108">
        <v>55622</v>
      </c>
      <c r="D108" t="s">
        <v>79</v>
      </c>
      <c r="E108">
        <v>2014</v>
      </c>
      <c r="F108" s="3">
        <v>764.29</v>
      </c>
      <c r="G108" s="3">
        <v>27802.73</v>
      </c>
      <c r="H108" s="3">
        <v>8.2000000000000003E-2</v>
      </c>
      <c r="I108" s="4">
        <v>2.5399999999999999E-2</v>
      </c>
      <c r="J108" s="3">
        <v>2.5179999999999998</v>
      </c>
      <c r="K108" s="3">
        <v>16180.834000000001</v>
      </c>
      <c r="L108" s="5">
        <v>272130.43699999998</v>
      </c>
      <c r="M108" t="s">
        <v>117</v>
      </c>
      <c r="N108" t="s">
        <v>117</v>
      </c>
      <c r="O108" t="s">
        <v>19</v>
      </c>
      <c r="P108" t="s">
        <v>21</v>
      </c>
      <c r="S108" t="s">
        <v>27</v>
      </c>
    </row>
    <row r="109" spans="1:19" x14ac:dyDescent="0.25">
      <c r="A109" t="s">
        <v>50</v>
      </c>
      <c r="B109" t="s">
        <v>75</v>
      </c>
      <c r="C109">
        <v>55622</v>
      </c>
      <c r="D109" t="s">
        <v>79</v>
      </c>
      <c r="E109">
        <v>2015</v>
      </c>
      <c r="F109" s="3">
        <v>723.82</v>
      </c>
      <c r="G109" s="3">
        <v>25441.599999999999</v>
      </c>
      <c r="H109" s="3">
        <v>7.3999999999999996E-2</v>
      </c>
      <c r="I109" s="4">
        <v>2.5399999999999999E-2</v>
      </c>
      <c r="J109" s="3">
        <v>2.1019999999999999</v>
      </c>
      <c r="K109" s="3">
        <v>14614.174000000001</v>
      </c>
      <c r="L109" s="5">
        <v>245892.72200000001</v>
      </c>
      <c r="M109" t="s">
        <v>117</v>
      </c>
      <c r="N109" t="s">
        <v>117</v>
      </c>
      <c r="O109" t="s">
        <v>19</v>
      </c>
      <c r="P109" t="s">
        <v>21</v>
      </c>
      <c r="S109" t="s">
        <v>27</v>
      </c>
    </row>
    <row r="110" spans="1:19" x14ac:dyDescent="0.25">
      <c r="A110" t="s">
        <v>50</v>
      </c>
      <c r="B110" t="s">
        <v>75</v>
      </c>
      <c r="C110">
        <v>55622</v>
      </c>
      <c r="D110" t="s">
        <v>79</v>
      </c>
      <c r="E110">
        <v>2016</v>
      </c>
      <c r="F110" s="3">
        <v>871.93</v>
      </c>
      <c r="G110" s="3">
        <v>23919.39</v>
      </c>
      <c r="H110" s="3">
        <v>7.5999999999999998E-2</v>
      </c>
      <c r="I110" s="4">
        <v>2.7799999999999998E-2</v>
      </c>
      <c r="J110" s="3">
        <v>2.331</v>
      </c>
      <c r="K110" s="3">
        <v>15077.035</v>
      </c>
      <c r="L110" s="5">
        <v>253704.239</v>
      </c>
      <c r="M110" t="s">
        <v>77</v>
      </c>
      <c r="N110" t="s">
        <v>77</v>
      </c>
      <c r="O110" t="s">
        <v>19</v>
      </c>
      <c r="P110" t="s">
        <v>21</v>
      </c>
      <c r="S110" t="s">
        <v>27</v>
      </c>
    </row>
    <row r="111" spans="1:19" x14ac:dyDescent="0.25">
      <c r="A111" t="s">
        <v>50</v>
      </c>
      <c r="B111" t="s">
        <v>75</v>
      </c>
      <c r="C111">
        <v>55622</v>
      </c>
      <c r="D111" t="s">
        <v>79</v>
      </c>
      <c r="E111">
        <v>2017</v>
      </c>
      <c r="F111" s="3">
        <v>1216.6199999999999</v>
      </c>
      <c r="G111" s="3">
        <v>28634.42</v>
      </c>
      <c r="H111" s="3">
        <v>9.1999999999999998E-2</v>
      </c>
      <c r="I111" s="4">
        <v>3.2599999999999997E-2</v>
      </c>
      <c r="J111" s="3">
        <v>3.2509999999999999</v>
      </c>
      <c r="K111" s="3">
        <v>18214.806</v>
      </c>
      <c r="L111" s="5">
        <v>306524.01400000002</v>
      </c>
      <c r="M111" t="s">
        <v>76</v>
      </c>
      <c r="N111" t="s">
        <v>76</v>
      </c>
      <c r="O111" t="s">
        <v>19</v>
      </c>
      <c r="P111" t="s">
        <v>21</v>
      </c>
      <c r="S111" t="s">
        <v>27</v>
      </c>
    </row>
    <row r="112" spans="1:19" x14ac:dyDescent="0.25">
      <c r="A112" t="s">
        <v>50</v>
      </c>
      <c r="B112" t="s">
        <v>75</v>
      </c>
      <c r="C112">
        <v>55622</v>
      </c>
      <c r="D112" t="s">
        <v>80</v>
      </c>
      <c r="E112">
        <v>2014</v>
      </c>
      <c r="F112" s="3">
        <v>757.46</v>
      </c>
      <c r="G112" s="3">
        <v>27064.98</v>
      </c>
      <c r="H112" s="3">
        <v>8.2000000000000003E-2</v>
      </c>
      <c r="I112" s="4">
        <v>2.4199999999999999E-2</v>
      </c>
      <c r="J112" s="3">
        <v>2.4380000000000002</v>
      </c>
      <c r="K112" s="3">
        <v>16158.808000000001</v>
      </c>
      <c r="L112" s="5">
        <v>272010.40399999998</v>
      </c>
      <c r="M112" t="s">
        <v>117</v>
      </c>
      <c r="N112" t="s">
        <v>117</v>
      </c>
      <c r="O112" t="s">
        <v>19</v>
      </c>
      <c r="P112" t="s">
        <v>21</v>
      </c>
      <c r="S112" t="s">
        <v>27</v>
      </c>
    </row>
    <row r="113" spans="1:19" x14ac:dyDescent="0.25">
      <c r="A113" t="s">
        <v>50</v>
      </c>
      <c r="B113" t="s">
        <v>75</v>
      </c>
      <c r="C113">
        <v>55622</v>
      </c>
      <c r="D113" t="s">
        <v>80</v>
      </c>
      <c r="E113">
        <v>2015</v>
      </c>
      <c r="F113" s="3">
        <v>593.03</v>
      </c>
      <c r="G113" s="3">
        <v>20728.939999999999</v>
      </c>
      <c r="H113" s="3">
        <v>6.4000000000000001E-2</v>
      </c>
      <c r="I113" s="4">
        <v>2.6499999999999999E-2</v>
      </c>
      <c r="J113" s="3">
        <v>1.7929999999999999</v>
      </c>
      <c r="K113" s="3">
        <v>12599.338</v>
      </c>
      <c r="L113" s="5">
        <v>212009.68900000001</v>
      </c>
      <c r="M113" t="s">
        <v>117</v>
      </c>
      <c r="N113" t="s">
        <v>117</v>
      </c>
      <c r="O113" t="s">
        <v>19</v>
      </c>
      <c r="P113" t="s">
        <v>21</v>
      </c>
      <c r="S113" t="s">
        <v>27</v>
      </c>
    </row>
    <row r="114" spans="1:19" x14ac:dyDescent="0.25">
      <c r="A114" t="s">
        <v>50</v>
      </c>
      <c r="B114" t="s">
        <v>75</v>
      </c>
      <c r="C114">
        <v>55622</v>
      </c>
      <c r="D114" t="s">
        <v>80</v>
      </c>
      <c r="E114">
        <v>2016</v>
      </c>
      <c r="F114" s="3">
        <v>746.59</v>
      </c>
      <c r="G114" s="3">
        <v>20205.12</v>
      </c>
      <c r="H114" s="3">
        <v>6.6000000000000003E-2</v>
      </c>
      <c r="I114" s="4">
        <v>2.7099999999999999E-2</v>
      </c>
      <c r="J114" s="3">
        <v>1.9550000000000001</v>
      </c>
      <c r="K114" s="3">
        <v>13029.593999999999</v>
      </c>
      <c r="L114" s="5">
        <v>219232.96299999999</v>
      </c>
      <c r="M114" t="s">
        <v>77</v>
      </c>
      <c r="N114" t="s">
        <v>77</v>
      </c>
      <c r="O114" t="s">
        <v>19</v>
      </c>
      <c r="P114" t="s">
        <v>21</v>
      </c>
      <c r="S114" t="s">
        <v>27</v>
      </c>
    </row>
    <row r="115" spans="1:19" x14ac:dyDescent="0.25">
      <c r="A115" t="s">
        <v>50</v>
      </c>
      <c r="B115" t="s">
        <v>75</v>
      </c>
      <c r="C115">
        <v>55622</v>
      </c>
      <c r="D115" t="s">
        <v>80</v>
      </c>
      <c r="E115">
        <v>2017</v>
      </c>
      <c r="F115" s="3">
        <v>1157.02</v>
      </c>
      <c r="G115" s="3">
        <v>26431.52</v>
      </c>
      <c r="H115" s="3">
        <v>9.2999999999999999E-2</v>
      </c>
      <c r="I115" s="4">
        <v>3.2899999999999999E-2</v>
      </c>
      <c r="J115" s="3">
        <v>3.3109999999999999</v>
      </c>
      <c r="K115" s="3">
        <v>18401.560000000001</v>
      </c>
      <c r="L115" s="5">
        <v>309639.842</v>
      </c>
      <c r="M115" t="s">
        <v>76</v>
      </c>
      <c r="N115" t="s">
        <v>76</v>
      </c>
      <c r="O115" t="s">
        <v>19</v>
      </c>
      <c r="P115" t="s">
        <v>21</v>
      </c>
      <c r="S115" t="s">
        <v>27</v>
      </c>
    </row>
    <row r="116" spans="1:19" x14ac:dyDescent="0.25">
      <c r="A116" t="s">
        <v>50</v>
      </c>
      <c r="B116" t="s">
        <v>75</v>
      </c>
      <c r="C116">
        <v>55622</v>
      </c>
      <c r="D116" t="s">
        <v>81</v>
      </c>
      <c r="E116">
        <v>2014</v>
      </c>
      <c r="F116" s="3">
        <v>620.76</v>
      </c>
      <c r="G116" s="3">
        <v>22233.91</v>
      </c>
      <c r="H116" s="3">
        <v>6.7000000000000004E-2</v>
      </c>
      <c r="I116" s="4">
        <v>2.46E-2</v>
      </c>
      <c r="J116" s="3">
        <v>1.9710000000000001</v>
      </c>
      <c r="K116" s="3">
        <v>13229.072</v>
      </c>
      <c r="L116" s="5">
        <v>222609.592</v>
      </c>
      <c r="M116" t="s">
        <v>117</v>
      </c>
      <c r="N116" t="s">
        <v>117</v>
      </c>
      <c r="O116" t="s">
        <v>19</v>
      </c>
      <c r="P116" t="s">
        <v>21</v>
      </c>
      <c r="S116" t="s">
        <v>27</v>
      </c>
    </row>
    <row r="117" spans="1:19" x14ac:dyDescent="0.25">
      <c r="A117" t="s">
        <v>50</v>
      </c>
      <c r="B117" t="s">
        <v>75</v>
      </c>
      <c r="C117">
        <v>55622</v>
      </c>
      <c r="D117" t="s">
        <v>81</v>
      </c>
      <c r="E117">
        <v>2015</v>
      </c>
      <c r="F117" s="3">
        <v>631.08000000000004</v>
      </c>
      <c r="G117" s="3">
        <v>21967.19</v>
      </c>
      <c r="H117" s="3">
        <v>6.6000000000000003E-2</v>
      </c>
      <c r="I117" s="4">
        <v>2.63E-2</v>
      </c>
      <c r="J117" s="3">
        <v>1.8879999999999999</v>
      </c>
      <c r="K117" s="3">
        <v>13144.49</v>
      </c>
      <c r="L117" s="5">
        <v>221162.77900000001</v>
      </c>
      <c r="M117" t="s">
        <v>117</v>
      </c>
      <c r="N117" t="s">
        <v>117</v>
      </c>
      <c r="O117" t="s">
        <v>19</v>
      </c>
      <c r="P117" t="s">
        <v>21</v>
      </c>
      <c r="S117" t="s">
        <v>27</v>
      </c>
    </row>
    <row r="118" spans="1:19" x14ac:dyDescent="0.25">
      <c r="A118" t="s">
        <v>50</v>
      </c>
      <c r="B118" t="s">
        <v>75</v>
      </c>
      <c r="C118">
        <v>55622</v>
      </c>
      <c r="D118" t="s">
        <v>81</v>
      </c>
      <c r="E118">
        <v>2016</v>
      </c>
      <c r="F118" s="3">
        <v>687.71</v>
      </c>
      <c r="G118" s="3">
        <v>19137.77</v>
      </c>
      <c r="H118" s="3">
        <v>6.0999999999999999E-2</v>
      </c>
      <c r="I118" s="4">
        <v>3.0099999999999998E-2</v>
      </c>
      <c r="J118" s="3">
        <v>1.9059999999999999</v>
      </c>
      <c r="K118" s="3">
        <v>12115.388999999999</v>
      </c>
      <c r="L118" s="5">
        <v>203871.995</v>
      </c>
      <c r="M118" t="s">
        <v>77</v>
      </c>
      <c r="N118" t="s">
        <v>77</v>
      </c>
      <c r="O118" t="s">
        <v>19</v>
      </c>
      <c r="P118" t="s">
        <v>21</v>
      </c>
      <c r="S118" t="s">
        <v>27</v>
      </c>
    </row>
    <row r="119" spans="1:19" x14ac:dyDescent="0.25">
      <c r="A119" t="s">
        <v>50</v>
      </c>
      <c r="B119" t="s">
        <v>75</v>
      </c>
      <c r="C119">
        <v>55622</v>
      </c>
      <c r="D119" t="s">
        <v>81</v>
      </c>
      <c r="E119">
        <v>2017</v>
      </c>
      <c r="F119" s="3">
        <v>964.77</v>
      </c>
      <c r="G119" s="3">
        <v>22598.959999999999</v>
      </c>
      <c r="H119" s="3">
        <v>7.6999999999999999E-2</v>
      </c>
      <c r="I119" s="4">
        <v>3.4299999999999997E-2</v>
      </c>
      <c r="J119" s="3">
        <v>2.8410000000000002</v>
      </c>
      <c r="K119" s="3">
        <v>15235.075999999999</v>
      </c>
      <c r="L119" s="5">
        <v>256363.503</v>
      </c>
      <c r="M119" t="s">
        <v>76</v>
      </c>
      <c r="N119" t="s">
        <v>76</v>
      </c>
      <c r="O119" t="s">
        <v>19</v>
      </c>
      <c r="P119" t="s">
        <v>21</v>
      </c>
      <c r="S119" t="s">
        <v>27</v>
      </c>
    </row>
    <row r="120" spans="1:19" x14ac:dyDescent="0.25">
      <c r="A120" t="s">
        <v>82</v>
      </c>
      <c r="B120" t="s">
        <v>83</v>
      </c>
      <c r="C120">
        <v>57703</v>
      </c>
      <c r="D120" t="s">
        <v>31</v>
      </c>
      <c r="E120">
        <v>2015</v>
      </c>
      <c r="F120" s="3">
        <v>1469.45</v>
      </c>
      <c r="G120" s="3">
        <v>41505.43</v>
      </c>
      <c r="H120" s="3">
        <v>0.126</v>
      </c>
      <c r="I120" s="4">
        <v>3.5200000000000002E-2</v>
      </c>
      <c r="J120" s="3">
        <v>5.52</v>
      </c>
      <c r="K120" s="3">
        <v>25031.141</v>
      </c>
      <c r="L120" s="5">
        <v>421189.22700000001</v>
      </c>
      <c r="M120" t="s">
        <v>84</v>
      </c>
      <c r="N120" t="s">
        <v>85</v>
      </c>
      <c r="O120" t="s">
        <v>22</v>
      </c>
      <c r="P120" t="s">
        <v>21</v>
      </c>
      <c r="S120" t="s">
        <v>23</v>
      </c>
    </row>
    <row r="121" spans="1:19" x14ac:dyDescent="0.25">
      <c r="A121" t="s">
        <v>82</v>
      </c>
      <c r="B121" t="s">
        <v>83</v>
      </c>
      <c r="C121">
        <v>57703</v>
      </c>
      <c r="D121" t="s">
        <v>31</v>
      </c>
      <c r="E121">
        <v>2016</v>
      </c>
      <c r="F121" s="3">
        <v>2008.95</v>
      </c>
      <c r="G121" s="3">
        <v>55281.68</v>
      </c>
      <c r="H121" s="3">
        <v>0.16800000000000001</v>
      </c>
      <c r="I121" s="4">
        <v>1.11E-2</v>
      </c>
      <c r="J121" s="3">
        <v>2.44</v>
      </c>
      <c r="K121" s="3">
        <v>33321.498</v>
      </c>
      <c r="L121" s="5">
        <v>560705.527</v>
      </c>
      <c r="M121" t="s">
        <v>84</v>
      </c>
      <c r="N121" t="s">
        <v>85</v>
      </c>
      <c r="O121" t="s">
        <v>22</v>
      </c>
      <c r="P121" t="s">
        <v>21</v>
      </c>
      <c r="S121" t="s">
        <v>23</v>
      </c>
    </row>
    <row r="122" spans="1:19" x14ac:dyDescent="0.25">
      <c r="A122" t="s">
        <v>82</v>
      </c>
      <c r="B122" t="s">
        <v>83</v>
      </c>
      <c r="C122">
        <v>57703</v>
      </c>
      <c r="D122" t="s">
        <v>31</v>
      </c>
      <c r="E122">
        <v>2017</v>
      </c>
      <c r="F122" s="3">
        <v>1442.56</v>
      </c>
      <c r="G122" s="3">
        <v>42877.1</v>
      </c>
      <c r="H122" s="3">
        <v>0.128</v>
      </c>
      <c r="I122" s="4">
        <v>1.0999999999999999E-2</v>
      </c>
      <c r="J122" s="3">
        <v>1.7769999999999999</v>
      </c>
      <c r="K122" s="3">
        <v>25258.777999999998</v>
      </c>
      <c r="L122" s="5">
        <v>425021.00400000002</v>
      </c>
      <c r="M122" t="s">
        <v>84</v>
      </c>
      <c r="N122" t="s">
        <v>85</v>
      </c>
      <c r="O122" t="s">
        <v>22</v>
      </c>
      <c r="P122" t="s">
        <v>21</v>
      </c>
      <c r="S122" t="s">
        <v>23</v>
      </c>
    </row>
    <row r="123" spans="1:19" x14ac:dyDescent="0.25">
      <c r="A123" t="s">
        <v>82</v>
      </c>
      <c r="B123" t="s">
        <v>83</v>
      </c>
      <c r="C123">
        <v>57703</v>
      </c>
      <c r="D123" t="s">
        <v>32</v>
      </c>
      <c r="E123">
        <v>2015</v>
      </c>
      <c r="F123" s="3">
        <v>1368.15</v>
      </c>
      <c r="G123" s="3">
        <v>38313.54</v>
      </c>
      <c r="H123" s="3">
        <v>0.11799999999999999</v>
      </c>
      <c r="I123" s="4">
        <v>1.0999999999999999E-2</v>
      </c>
      <c r="J123" s="3">
        <v>1.581</v>
      </c>
      <c r="K123" s="3">
        <v>23460.993999999999</v>
      </c>
      <c r="L123" s="5">
        <v>394806.10200000001</v>
      </c>
      <c r="M123" t="s">
        <v>84</v>
      </c>
      <c r="N123" t="s">
        <v>85</v>
      </c>
      <c r="O123" t="s">
        <v>22</v>
      </c>
      <c r="P123" t="s">
        <v>21</v>
      </c>
      <c r="S123" t="s">
        <v>23</v>
      </c>
    </row>
    <row r="124" spans="1:19" x14ac:dyDescent="0.25">
      <c r="A124" t="s">
        <v>82</v>
      </c>
      <c r="B124" t="s">
        <v>83</v>
      </c>
      <c r="C124">
        <v>57703</v>
      </c>
      <c r="D124" t="s">
        <v>32</v>
      </c>
      <c r="E124">
        <v>2016</v>
      </c>
      <c r="F124" s="3">
        <v>2444.6</v>
      </c>
      <c r="G124" s="3">
        <v>68781.97</v>
      </c>
      <c r="H124" s="3">
        <v>0.21099999999999999</v>
      </c>
      <c r="I124" s="4">
        <v>1.04E-2</v>
      </c>
      <c r="J124" s="3">
        <v>2.93</v>
      </c>
      <c r="K124" s="3">
        <v>41834.337</v>
      </c>
      <c r="L124" s="5">
        <v>704070.39500000002</v>
      </c>
      <c r="M124" t="s">
        <v>84</v>
      </c>
      <c r="N124" t="s">
        <v>85</v>
      </c>
      <c r="O124" t="s">
        <v>22</v>
      </c>
      <c r="P124" t="s">
        <v>21</v>
      </c>
      <c r="S124" t="s">
        <v>23</v>
      </c>
    </row>
    <row r="125" spans="1:19" x14ac:dyDescent="0.25">
      <c r="A125" t="s">
        <v>82</v>
      </c>
      <c r="B125" t="s">
        <v>83</v>
      </c>
      <c r="C125">
        <v>57703</v>
      </c>
      <c r="D125" t="s">
        <v>32</v>
      </c>
      <c r="E125">
        <v>2017</v>
      </c>
      <c r="F125" s="3">
        <v>1826.81</v>
      </c>
      <c r="G125" s="3">
        <v>53622.64</v>
      </c>
      <c r="H125" s="3">
        <v>0.161</v>
      </c>
      <c r="I125" s="4">
        <v>1.06E-2</v>
      </c>
      <c r="J125" s="3">
        <v>2.1949999999999998</v>
      </c>
      <c r="K125" s="3">
        <v>31939.762999999999</v>
      </c>
      <c r="L125" s="5">
        <v>537429.61</v>
      </c>
      <c r="M125" t="s">
        <v>84</v>
      </c>
      <c r="N125" t="s">
        <v>85</v>
      </c>
      <c r="O125" t="s">
        <v>22</v>
      </c>
      <c r="P125" t="s">
        <v>21</v>
      </c>
      <c r="S125" t="s">
        <v>23</v>
      </c>
    </row>
    <row r="126" spans="1:19" x14ac:dyDescent="0.25">
      <c r="A126" t="s">
        <v>82</v>
      </c>
      <c r="B126" t="s">
        <v>83</v>
      </c>
      <c r="C126">
        <v>57703</v>
      </c>
      <c r="D126" t="s">
        <v>33</v>
      </c>
      <c r="E126">
        <v>2015</v>
      </c>
      <c r="F126" s="3">
        <v>206.29</v>
      </c>
      <c r="G126" s="3">
        <v>5448.43</v>
      </c>
      <c r="H126" s="3">
        <v>1.7000000000000001E-2</v>
      </c>
      <c r="I126" s="4">
        <v>2.4199999999999999E-2</v>
      </c>
      <c r="J126" s="3">
        <v>0.437</v>
      </c>
      <c r="K126" s="3">
        <v>3364.3409999999999</v>
      </c>
      <c r="L126" s="5">
        <v>56604.701999999997</v>
      </c>
      <c r="M126" t="s">
        <v>84</v>
      </c>
      <c r="N126" t="s">
        <v>85</v>
      </c>
      <c r="O126" t="s">
        <v>19</v>
      </c>
      <c r="P126" t="s">
        <v>21</v>
      </c>
      <c r="S126" t="s">
        <v>23</v>
      </c>
    </row>
    <row r="127" spans="1:19" x14ac:dyDescent="0.25">
      <c r="A127" t="s">
        <v>82</v>
      </c>
      <c r="B127" t="s">
        <v>83</v>
      </c>
      <c r="C127">
        <v>57703</v>
      </c>
      <c r="D127" t="s">
        <v>33</v>
      </c>
      <c r="E127">
        <v>2016</v>
      </c>
      <c r="F127" s="3">
        <v>119.55</v>
      </c>
      <c r="G127" s="3">
        <v>3202.54</v>
      </c>
      <c r="H127" s="3">
        <v>0.01</v>
      </c>
      <c r="I127" s="4">
        <v>2.8899999999999999E-2</v>
      </c>
      <c r="J127" s="3">
        <v>0.28799999999999998</v>
      </c>
      <c r="K127" s="3">
        <v>1970.4459999999999</v>
      </c>
      <c r="L127" s="5">
        <v>33153.512000000002</v>
      </c>
      <c r="M127" t="s">
        <v>84</v>
      </c>
      <c r="N127" t="s">
        <v>85</v>
      </c>
      <c r="O127" t="s">
        <v>19</v>
      </c>
      <c r="P127" t="s">
        <v>21</v>
      </c>
      <c r="S127" t="s">
        <v>23</v>
      </c>
    </row>
    <row r="128" spans="1:19" x14ac:dyDescent="0.25">
      <c r="A128" t="s">
        <v>82</v>
      </c>
      <c r="B128" t="s">
        <v>83</v>
      </c>
      <c r="C128">
        <v>57703</v>
      </c>
      <c r="D128" t="s">
        <v>33</v>
      </c>
      <c r="E128">
        <v>2017</v>
      </c>
      <c r="F128" s="3">
        <v>77.040000000000006</v>
      </c>
      <c r="G128" s="3">
        <v>1998.83</v>
      </c>
      <c r="H128" s="3">
        <v>6.0000000000000001E-3</v>
      </c>
      <c r="I128" s="4">
        <v>2.8400000000000002E-2</v>
      </c>
      <c r="J128" s="3">
        <v>0.20399999999999999</v>
      </c>
      <c r="K128" s="3">
        <v>1256.127</v>
      </c>
      <c r="L128" s="5">
        <v>21134.277999999998</v>
      </c>
      <c r="M128" t="s">
        <v>84</v>
      </c>
      <c r="N128" t="s">
        <v>85</v>
      </c>
      <c r="O128" t="s">
        <v>19</v>
      </c>
      <c r="P128" t="s">
        <v>21</v>
      </c>
      <c r="S128" t="s">
        <v>23</v>
      </c>
    </row>
    <row r="129" spans="1:19" x14ac:dyDescent="0.25">
      <c r="A129" t="s">
        <v>82</v>
      </c>
      <c r="B129" t="s">
        <v>86</v>
      </c>
      <c r="C129">
        <v>4158</v>
      </c>
      <c r="D129" t="s">
        <v>87</v>
      </c>
      <c r="E129">
        <v>2014</v>
      </c>
      <c r="F129" s="3">
        <v>8580.4500000000007</v>
      </c>
      <c r="G129" s="3">
        <v>778026.09</v>
      </c>
      <c r="H129" s="3">
        <v>2631.6370000000002</v>
      </c>
      <c r="I129" s="4">
        <v>0.38619999999999999</v>
      </c>
      <c r="J129" s="3">
        <v>1552.434</v>
      </c>
      <c r="K129" s="3">
        <v>834126.33299999998</v>
      </c>
      <c r="L129" s="5">
        <v>7953156.2309999997</v>
      </c>
      <c r="M129" t="s">
        <v>30</v>
      </c>
      <c r="N129" t="s">
        <v>30</v>
      </c>
      <c r="O129" t="s">
        <v>24</v>
      </c>
      <c r="P129" t="s">
        <v>25</v>
      </c>
    </row>
    <row r="130" spans="1:19" x14ac:dyDescent="0.25">
      <c r="A130" t="s">
        <v>82</v>
      </c>
      <c r="B130" t="s">
        <v>86</v>
      </c>
      <c r="C130">
        <v>4158</v>
      </c>
      <c r="D130" t="s">
        <v>87</v>
      </c>
      <c r="E130">
        <v>2015</v>
      </c>
      <c r="F130" s="3">
        <v>8643.0300000000007</v>
      </c>
      <c r="G130" s="3">
        <v>813898.21</v>
      </c>
      <c r="H130" s="3">
        <v>3149.8870000000002</v>
      </c>
      <c r="I130" s="4">
        <v>0.3916</v>
      </c>
      <c r="J130" s="3">
        <v>1707.1849999999999</v>
      </c>
      <c r="K130" s="3">
        <v>912696.48499999999</v>
      </c>
      <c r="L130" s="5">
        <v>8702317.7919999994</v>
      </c>
      <c r="M130" t="s">
        <v>30</v>
      </c>
      <c r="N130" t="s">
        <v>30</v>
      </c>
      <c r="O130" t="s">
        <v>24</v>
      </c>
      <c r="P130" t="s">
        <v>25</v>
      </c>
    </row>
    <row r="131" spans="1:19" x14ac:dyDescent="0.25">
      <c r="A131" t="s">
        <v>82</v>
      </c>
      <c r="B131" t="s">
        <v>86</v>
      </c>
      <c r="C131">
        <v>4158</v>
      </c>
      <c r="D131" t="s">
        <v>87</v>
      </c>
      <c r="E131">
        <v>2016</v>
      </c>
      <c r="F131" s="3">
        <v>7697.48</v>
      </c>
      <c r="G131" s="3">
        <v>721113.01</v>
      </c>
      <c r="H131" s="3">
        <v>2837.5740000000001</v>
      </c>
      <c r="I131" s="4">
        <v>0.38200000000000001</v>
      </c>
      <c r="J131" s="3">
        <v>1499.479</v>
      </c>
      <c r="K131" s="3">
        <v>807557.44900000002</v>
      </c>
      <c r="L131" s="5">
        <v>7699833.9500000002</v>
      </c>
      <c r="M131" t="s">
        <v>30</v>
      </c>
      <c r="N131" t="s">
        <v>30</v>
      </c>
      <c r="O131" t="s">
        <v>24</v>
      </c>
      <c r="P131" t="s">
        <v>25</v>
      </c>
    </row>
    <row r="132" spans="1:19" x14ac:dyDescent="0.25">
      <c r="A132" t="s">
        <v>82</v>
      </c>
      <c r="B132" t="s">
        <v>86</v>
      </c>
      <c r="C132">
        <v>4158</v>
      </c>
      <c r="D132" t="s">
        <v>87</v>
      </c>
      <c r="E132">
        <v>2017</v>
      </c>
      <c r="F132" s="3">
        <v>8334.67</v>
      </c>
      <c r="G132" s="3">
        <v>743728.64000000001</v>
      </c>
      <c r="H132" s="3">
        <v>2924.6959999999999</v>
      </c>
      <c r="I132" s="4">
        <v>0.35909999999999997</v>
      </c>
      <c r="J132" s="3">
        <v>1477.222</v>
      </c>
      <c r="K132" s="3">
        <v>856947.94099999999</v>
      </c>
      <c r="L132" s="5">
        <v>8170765.0350000001</v>
      </c>
      <c r="M132" t="s">
        <v>30</v>
      </c>
      <c r="N132" t="s">
        <v>30</v>
      </c>
      <c r="O132" t="s">
        <v>24</v>
      </c>
      <c r="P132" t="s">
        <v>25</v>
      </c>
    </row>
    <row r="133" spans="1:19" x14ac:dyDescent="0.25">
      <c r="A133" t="s">
        <v>82</v>
      </c>
      <c r="B133" t="s">
        <v>86</v>
      </c>
      <c r="C133">
        <v>4158</v>
      </c>
      <c r="D133" t="s">
        <v>88</v>
      </c>
      <c r="E133">
        <v>2014</v>
      </c>
      <c r="F133" s="3">
        <v>7907.73</v>
      </c>
      <c r="G133" s="3">
        <v>739402.67</v>
      </c>
      <c r="H133" s="3">
        <v>2681.232</v>
      </c>
      <c r="I133" s="4">
        <v>0.41749999999999998</v>
      </c>
      <c r="J133" s="3">
        <v>1688.0239999999999</v>
      </c>
      <c r="K133" s="3">
        <v>836651.26199999999</v>
      </c>
      <c r="L133" s="5">
        <v>7977238.9699999997</v>
      </c>
      <c r="M133" t="s">
        <v>30</v>
      </c>
      <c r="N133" t="s">
        <v>30</v>
      </c>
      <c r="O133" t="s">
        <v>24</v>
      </c>
      <c r="P133" t="s">
        <v>25</v>
      </c>
    </row>
    <row r="134" spans="1:19" x14ac:dyDescent="0.25">
      <c r="A134" t="s">
        <v>82</v>
      </c>
      <c r="B134" t="s">
        <v>86</v>
      </c>
      <c r="C134">
        <v>4158</v>
      </c>
      <c r="D134" t="s">
        <v>88</v>
      </c>
      <c r="E134">
        <v>2015</v>
      </c>
      <c r="F134" s="3">
        <v>8690.2199999999993</v>
      </c>
      <c r="G134" s="3">
        <v>817508.01</v>
      </c>
      <c r="H134" s="3">
        <v>3272.625</v>
      </c>
      <c r="I134" s="4">
        <v>0.40360000000000001</v>
      </c>
      <c r="J134" s="3">
        <v>1836.287</v>
      </c>
      <c r="K134" s="3">
        <v>950718.36699999997</v>
      </c>
      <c r="L134" s="5">
        <v>9064807.2119999994</v>
      </c>
      <c r="M134" t="s">
        <v>30</v>
      </c>
      <c r="N134" t="s">
        <v>30</v>
      </c>
      <c r="O134" t="s">
        <v>24</v>
      </c>
      <c r="P134" t="s">
        <v>25</v>
      </c>
    </row>
    <row r="135" spans="1:19" x14ac:dyDescent="0.25">
      <c r="A135" t="s">
        <v>82</v>
      </c>
      <c r="B135" t="s">
        <v>86</v>
      </c>
      <c r="C135">
        <v>4158</v>
      </c>
      <c r="D135" t="s">
        <v>88</v>
      </c>
      <c r="E135">
        <v>2016</v>
      </c>
      <c r="F135" s="3">
        <v>8594.91</v>
      </c>
      <c r="G135" s="3">
        <v>824537.62</v>
      </c>
      <c r="H135" s="3">
        <v>3370.4140000000002</v>
      </c>
      <c r="I135" s="4">
        <v>0.42380000000000001</v>
      </c>
      <c r="J135" s="3">
        <v>1943.173</v>
      </c>
      <c r="K135" s="3">
        <v>958243.10900000005</v>
      </c>
      <c r="L135" s="5">
        <v>9136551.3949999996</v>
      </c>
      <c r="M135" t="s">
        <v>30</v>
      </c>
      <c r="N135" t="s">
        <v>30</v>
      </c>
      <c r="O135" t="s">
        <v>24</v>
      </c>
      <c r="P135" t="s">
        <v>25</v>
      </c>
    </row>
    <row r="136" spans="1:19" x14ac:dyDescent="0.25">
      <c r="A136" t="s">
        <v>82</v>
      </c>
      <c r="B136" t="s">
        <v>86</v>
      </c>
      <c r="C136">
        <v>4158</v>
      </c>
      <c r="D136" t="s">
        <v>88</v>
      </c>
      <c r="E136">
        <v>2017</v>
      </c>
      <c r="F136" s="3">
        <v>8298.9599999999991</v>
      </c>
      <c r="G136" s="3">
        <v>777277.33</v>
      </c>
      <c r="H136" s="3">
        <v>3176.8380000000002</v>
      </c>
      <c r="I136" s="4">
        <v>0.39429999999999998</v>
      </c>
      <c r="J136" s="3">
        <v>1750.019</v>
      </c>
      <c r="K136" s="3">
        <v>915548.07400000002</v>
      </c>
      <c r="L136" s="5">
        <v>8729455.8550000004</v>
      </c>
      <c r="M136" t="s">
        <v>30</v>
      </c>
      <c r="N136" t="s">
        <v>30</v>
      </c>
      <c r="O136" t="s">
        <v>24</v>
      </c>
      <c r="P136" t="s">
        <v>25</v>
      </c>
    </row>
    <row r="137" spans="1:19" x14ac:dyDescent="0.25">
      <c r="A137" t="s">
        <v>82</v>
      </c>
      <c r="B137" t="s">
        <v>86</v>
      </c>
      <c r="C137">
        <v>4158</v>
      </c>
      <c r="D137" t="s">
        <v>89</v>
      </c>
      <c r="E137">
        <v>2014</v>
      </c>
      <c r="F137" s="3">
        <v>8256.2800000000007</v>
      </c>
      <c r="G137" s="3">
        <v>1638351.54</v>
      </c>
      <c r="H137" s="3">
        <v>801.553</v>
      </c>
      <c r="I137" s="4">
        <v>0.23100000000000001</v>
      </c>
      <c r="J137" s="3">
        <v>1948.501</v>
      </c>
      <c r="K137" s="3">
        <v>1757772.051</v>
      </c>
      <c r="L137" s="5">
        <v>16759869.557</v>
      </c>
      <c r="M137" t="s">
        <v>30</v>
      </c>
      <c r="N137" t="s">
        <v>30</v>
      </c>
      <c r="O137" t="s">
        <v>24</v>
      </c>
      <c r="P137" t="s">
        <v>25</v>
      </c>
      <c r="R137" t="s">
        <v>40</v>
      </c>
      <c r="S137" t="s">
        <v>37</v>
      </c>
    </row>
    <row r="138" spans="1:19" x14ac:dyDescent="0.25">
      <c r="A138" t="s">
        <v>82</v>
      </c>
      <c r="B138" t="s">
        <v>86</v>
      </c>
      <c r="C138">
        <v>4158</v>
      </c>
      <c r="D138" t="s">
        <v>89</v>
      </c>
      <c r="E138">
        <v>2015</v>
      </c>
      <c r="F138" s="3">
        <v>7615.98</v>
      </c>
      <c r="G138" s="3">
        <v>1474020.16</v>
      </c>
      <c r="H138" s="3">
        <v>839.85699999999997</v>
      </c>
      <c r="I138" s="4">
        <v>0.22520000000000001</v>
      </c>
      <c r="J138" s="3">
        <v>1772.8309999999999</v>
      </c>
      <c r="K138" s="3">
        <v>1619469.0970000001</v>
      </c>
      <c r="L138" s="5">
        <v>15441164.896</v>
      </c>
      <c r="M138" t="s">
        <v>30</v>
      </c>
      <c r="N138" t="s">
        <v>30</v>
      </c>
      <c r="O138" t="s">
        <v>24</v>
      </c>
      <c r="P138" t="s">
        <v>25</v>
      </c>
      <c r="R138" t="s">
        <v>40</v>
      </c>
      <c r="S138" t="s">
        <v>37</v>
      </c>
    </row>
    <row r="139" spans="1:19" x14ac:dyDescent="0.25">
      <c r="A139" t="s">
        <v>82</v>
      </c>
      <c r="B139" t="s">
        <v>86</v>
      </c>
      <c r="C139">
        <v>4158</v>
      </c>
      <c r="D139" t="s">
        <v>89</v>
      </c>
      <c r="E139">
        <v>2016</v>
      </c>
      <c r="F139" s="3">
        <v>7985.16</v>
      </c>
      <c r="G139" s="3">
        <v>1553255.78</v>
      </c>
      <c r="H139" s="3">
        <v>871.81899999999996</v>
      </c>
      <c r="I139" s="4">
        <v>0.2195</v>
      </c>
      <c r="J139" s="3">
        <v>1766.867</v>
      </c>
      <c r="K139" s="3">
        <v>1667937.4569999999</v>
      </c>
      <c r="L139" s="5">
        <v>15903241.293</v>
      </c>
      <c r="M139" t="s">
        <v>30</v>
      </c>
      <c r="N139" t="s">
        <v>30</v>
      </c>
      <c r="O139" t="s">
        <v>24</v>
      </c>
      <c r="P139" t="s">
        <v>25</v>
      </c>
      <c r="R139" t="s">
        <v>40</v>
      </c>
      <c r="S139" t="s">
        <v>37</v>
      </c>
    </row>
    <row r="140" spans="1:19" x14ac:dyDescent="0.25">
      <c r="A140" t="s">
        <v>82</v>
      </c>
      <c r="B140" t="s">
        <v>86</v>
      </c>
      <c r="C140">
        <v>4158</v>
      </c>
      <c r="D140" t="s">
        <v>89</v>
      </c>
      <c r="E140">
        <v>2017</v>
      </c>
      <c r="F140" s="3">
        <v>7211.71</v>
      </c>
      <c r="G140" s="3">
        <v>1381807.19</v>
      </c>
      <c r="H140" s="3">
        <v>787.76599999999996</v>
      </c>
      <c r="I140" s="4">
        <v>0.22969999999999999</v>
      </c>
      <c r="J140" s="3">
        <v>1656.299</v>
      </c>
      <c r="K140" s="3">
        <v>1489014.4620000001</v>
      </c>
      <c r="L140" s="5">
        <v>14197320.878</v>
      </c>
      <c r="M140" t="s">
        <v>30</v>
      </c>
      <c r="N140" t="s">
        <v>30</v>
      </c>
      <c r="O140" t="s">
        <v>24</v>
      </c>
      <c r="P140" t="s">
        <v>25</v>
      </c>
      <c r="R140" t="s">
        <v>40</v>
      </c>
      <c r="S140" t="s">
        <v>37</v>
      </c>
    </row>
    <row r="141" spans="1:19" x14ac:dyDescent="0.25">
      <c r="A141" t="s">
        <v>82</v>
      </c>
      <c r="B141" t="s">
        <v>86</v>
      </c>
      <c r="C141">
        <v>4158</v>
      </c>
      <c r="D141" t="s">
        <v>90</v>
      </c>
      <c r="E141">
        <v>2014</v>
      </c>
      <c r="F141" s="3">
        <v>8368.74</v>
      </c>
      <c r="G141" s="3">
        <v>2509778.34</v>
      </c>
      <c r="H141" s="3">
        <v>1576.9570000000001</v>
      </c>
      <c r="I141" s="4">
        <v>0.1333</v>
      </c>
      <c r="J141" s="3">
        <v>1652.778</v>
      </c>
      <c r="K141" s="3">
        <v>2584028.318</v>
      </c>
      <c r="L141" s="5">
        <v>24637956.213</v>
      </c>
      <c r="M141" t="s">
        <v>30</v>
      </c>
      <c r="N141" t="s">
        <v>30</v>
      </c>
      <c r="O141" t="s">
        <v>28</v>
      </c>
      <c r="P141" t="s">
        <v>25</v>
      </c>
      <c r="R141" t="s">
        <v>40</v>
      </c>
      <c r="S141" t="s">
        <v>29</v>
      </c>
    </row>
    <row r="142" spans="1:19" x14ac:dyDescent="0.25">
      <c r="A142" t="s">
        <v>82</v>
      </c>
      <c r="B142" t="s">
        <v>86</v>
      </c>
      <c r="C142">
        <v>4158</v>
      </c>
      <c r="D142" t="s">
        <v>90</v>
      </c>
      <c r="E142">
        <v>2015</v>
      </c>
      <c r="F142" s="3">
        <v>8187.28</v>
      </c>
      <c r="G142" s="3">
        <v>2512701.4700000002</v>
      </c>
      <c r="H142" s="3">
        <v>1511.124</v>
      </c>
      <c r="I142" s="4">
        <v>0.1346</v>
      </c>
      <c r="J142" s="3">
        <v>1690.4</v>
      </c>
      <c r="K142" s="3">
        <v>2596691.2829999998</v>
      </c>
      <c r="L142" s="5">
        <v>24758668.353</v>
      </c>
      <c r="M142" t="s">
        <v>30</v>
      </c>
      <c r="N142" t="s">
        <v>30</v>
      </c>
      <c r="O142" t="s">
        <v>28</v>
      </c>
      <c r="P142" t="s">
        <v>25</v>
      </c>
      <c r="R142" t="s">
        <v>40</v>
      </c>
      <c r="S142" t="s">
        <v>29</v>
      </c>
    </row>
    <row r="143" spans="1:19" x14ac:dyDescent="0.25">
      <c r="A143" t="s">
        <v>82</v>
      </c>
      <c r="B143" t="s">
        <v>86</v>
      </c>
      <c r="C143">
        <v>4158</v>
      </c>
      <c r="D143" t="s">
        <v>90</v>
      </c>
      <c r="E143">
        <v>2016</v>
      </c>
      <c r="F143" s="3">
        <v>8084.88</v>
      </c>
      <c r="G143" s="3">
        <v>2483174.0299999998</v>
      </c>
      <c r="H143" s="3">
        <v>1447.248</v>
      </c>
      <c r="I143" s="4">
        <v>0.1346</v>
      </c>
      <c r="J143" s="3">
        <v>1732.327</v>
      </c>
      <c r="K143" s="3">
        <v>2673597.6379999998</v>
      </c>
      <c r="L143" s="5">
        <v>25491965.182</v>
      </c>
      <c r="M143" t="s">
        <v>30</v>
      </c>
      <c r="N143" t="s">
        <v>30</v>
      </c>
      <c r="O143" t="s">
        <v>28</v>
      </c>
      <c r="P143" t="s">
        <v>25</v>
      </c>
      <c r="R143" t="s">
        <v>40</v>
      </c>
      <c r="S143" t="s">
        <v>29</v>
      </c>
    </row>
    <row r="144" spans="1:19" x14ac:dyDescent="0.25">
      <c r="A144" t="s">
        <v>82</v>
      </c>
      <c r="B144" t="s">
        <v>86</v>
      </c>
      <c r="C144">
        <v>4158</v>
      </c>
      <c r="D144" t="s">
        <v>90</v>
      </c>
      <c r="E144">
        <v>2017</v>
      </c>
      <c r="F144" s="3">
        <v>7169.1</v>
      </c>
      <c r="G144" s="3">
        <v>2056566.17</v>
      </c>
      <c r="H144" s="3">
        <v>1319.175</v>
      </c>
      <c r="I144" s="4">
        <v>0.1343</v>
      </c>
      <c r="J144" s="3">
        <v>1473.02</v>
      </c>
      <c r="K144" s="3">
        <v>2258266.0780000002</v>
      </c>
      <c r="L144" s="5">
        <v>21531900.864</v>
      </c>
      <c r="M144" t="s">
        <v>30</v>
      </c>
      <c r="N144" t="s">
        <v>30</v>
      </c>
      <c r="O144" t="s">
        <v>28</v>
      </c>
      <c r="P144" t="s">
        <v>25</v>
      </c>
      <c r="R144" t="s">
        <v>40</v>
      </c>
      <c r="S144" t="s">
        <v>29</v>
      </c>
    </row>
    <row r="145" spans="1:19" x14ac:dyDescent="0.25">
      <c r="A145" t="s">
        <v>82</v>
      </c>
      <c r="B145" t="s">
        <v>91</v>
      </c>
      <c r="C145">
        <v>56609</v>
      </c>
      <c r="D145">
        <v>1</v>
      </c>
      <c r="E145">
        <v>2014</v>
      </c>
      <c r="F145" s="3">
        <v>8490.9599999999991</v>
      </c>
      <c r="G145" s="3">
        <v>3600641.99</v>
      </c>
      <c r="H145" s="3">
        <v>884.06600000000003</v>
      </c>
      <c r="I145" s="4">
        <v>3.85E-2</v>
      </c>
      <c r="J145" s="3">
        <v>657.22500000000002</v>
      </c>
      <c r="K145" s="3">
        <v>3635543.1069999998</v>
      </c>
      <c r="L145" s="5">
        <v>34663849.667999998</v>
      </c>
      <c r="M145" t="s">
        <v>46</v>
      </c>
      <c r="N145" t="s">
        <v>46</v>
      </c>
      <c r="O145" t="s">
        <v>24</v>
      </c>
      <c r="P145" t="s">
        <v>25</v>
      </c>
      <c r="R145" t="s">
        <v>40</v>
      </c>
      <c r="S145" t="s">
        <v>39</v>
      </c>
    </row>
    <row r="146" spans="1:19" x14ac:dyDescent="0.25">
      <c r="A146" t="s">
        <v>82</v>
      </c>
      <c r="B146" t="s">
        <v>91</v>
      </c>
      <c r="C146">
        <v>56609</v>
      </c>
      <c r="D146">
        <v>1</v>
      </c>
      <c r="E146">
        <v>2015</v>
      </c>
      <c r="F146" s="3">
        <v>8241.09</v>
      </c>
      <c r="G146" s="3">
        <v>3482118.38</v>
      </c>
      <c r="H146" s="3">
        <v>869.68399999999997</v>
      </c>
      <c r="I146" s="4">
        <v>4.2299999999999997E-2</v>
      </c>
      <c r="J146" s="3">
        <v>672.04200000000003</v>
      </c>
      <c r="K146" s="3">
        <v>3415741.622</v>
      </c>
      <c r="L146" s="5">
        <v>32568078.184999999</v>
      </c>
      <c r="M146" t="s">
        <v>46</v>
      </c>
      <c r="N146" t="s">
        <v>46</v>
      </c>
      <c r="O146" t="s">
        <v>24</v>
      </c>
      <c r="P146" t="s">
        <v>25</v>
      </c>
      <c r="R146" t="s">
        <v>40</v>
      </c>
      <c r="S146" t="s">
        <v>39</v>
      </c>
    </row>
    <row r="147" spans="1:19" x14ac:dyDescent="0.25">
      <c r="A147" t="s">
        <v>82</v>
      </c>
      <c r="B147" t="s">
        <v>91</v>
      </c>
      <c r="C147">
        <v>56609</v>
      </c>
      <c r="D147">
        <v>1</v>
      </c>
      <c r="E147">
        <v>2016</v>
      </c>
      <c r="F147" s="3">
        <v>7521.64</v>
      </c>
      <c r="G147" s="3">
        <v>3113897.13</v>
      </c>
      <c r="H147" s="3">
        <v>911.84299999999996</v>
      </c>
      <c r="I147" s="4">
        <v>4.3900000000000002E-2</v>
      </c>
      <c r="J147" s="3">
        <v>632.10500000000002</v>
      </c>
      <c r="K147" s="3">
        <v>3096027.9070000001</v>
      </c>
      <c r="L147" s="5">
        <v>29519699.179000001</v>
      </c>
      <c r="M147" t="s">
        <v>46</v>
      </c>
      <c r="N147" t="s">
        <v>46</v>
      </c>
      <c r="O147" t="s">
        <v>24</v>
      </c>
      <c r="P147" t="s">
        <v>25</v>
      </c>
      <c r="R147" t="s">
        <v>40</v>
      </c>
      <c r="S147" t="s">
        <v>39</v>
      </c>
    </row>
    <row r="148" spans="1:19" x14ac:dyDescent="0.25">
      <c r="A148" t="s">
        <v>82</v>
      </c>
      <c r="B148" t="s">
        <v>91</v>
      </c>
      <c r="C148">
        <v>56609</v>
      </c>
      <c r="D148">
        <v>1</v>
      </c>
      <c r="E148">
        <v>2017</v>
      </c>
      <c r="F148" s="3">
        <v>8357.15</v>
      </c>
      <c r="G148" s="3">
        <v>3556561.21</v>
      </c>
      <c r="H148" s="3">
        <v>1047.204</v>
      </c>
      <c r="I148" s="4">
        <v>4.1300000000000003E-2</v>
      </c>
      <c r="J148" s="3">
        <v>697.24199999999996</v>
      </c>
      <c r="K148" s="3">
        <v>3618571.051</v>
      </c>
      <c r="L148" s="5">
        <v>34502000.549000002</v>
      </c>
      <c r="M148" t="s">
        <v>46</v>
      </c>
      <c r="N148" t="s">
        <v>46</v>
      </c>
      <c r="O148" t="s">
        <v>24</v>
      </c>
      <c r="P148" t="s">
        <v>25</v>
      </c>
      <c r="R148" t="s">
        <v>40</v>
      </c>
      <c r="S148" t="s">
        <v>39</v>
      </c>
    </row>
    <row r="149" spans="1:19" x14ac:dyDescent="0.25">
      <c r="A149" t="s">
        <v>82</v>
      </c>
      <c r="B149" t="s">
        <v>92</v>
      </c>
      <c r="C149">
        <v>8066</v>
      </c>
      <c r="D149" t="s">
        <v>93</v>
      </c>
      <c r="E149">
        <v>2014</v>
      </c>
      <c r="F149" s="3">
        <v>7265.47</v>
      </c>
      <c r="G149" s="3">
        <v>3381707.09</v>
      </c>
      <c r="H149" s="3">
        <v>2424.2829999999999</v>
      </c>
      <c r="I149" s="4">
        <v>0.185</v>
      </c>
      <c r="J149" s="3">
        <v>2997.395</v>
      </c>
      <c r="K149" s="3">
        <v>3305065.5219999999</v>
      </c>
      <c r="L149" s="5">
        <v>31512811.046999998</v>
      </c>
      <c r="M149" t="s">
        <v>94</v>
      </c>
      <c r="N149" t="s">
        <v>30</v>
      </c>
      <c r="O149" t="s">
        <v>28</v>
      </c>
      <c r="P149" t="s">
        <v>25</v>
      </c>
      <c r="R149" t="s">
        <v>48</v>
      </c>
      <c r="S149" t="s">
        <v>41</v>
      </c>
    </row>
    <row r="150" spans="1:19" x14ac:dyDescent="0.25">
      <c r="A150" t="s">
        <v>82</v>
      </c>
      <c r="B150" t="s">
        <v>92</v>
      </c>
      <c r="C150">
        <v>8066</v>
      </c>
      <c r="D150" t="s">
        <v>93</v>
      </c>
      <c r="E150">
        <v>2015</v>
      </c>
      <c r="F150" s="3">
        <v>8107.45</v>
      </c>
      <c r="G150" s="3">
        <v>3727112.58</v>
      </c>
      <c r="H150" s="3">
        <v>2664.6579999999999</v>
      </c>
      <c r="I150" s="4">
        <v>0.18920000000000001</v>
      </c>
      <c r="J150" s="3">
        <v>3427.203</v>
      </c>
      <c r="K150" s="3">
        <v>3673605.4739999999</v>
      </c>
      <c r="L150" s="5">
        <v>35026736.859999999</v>
      </c>
      <c r="M150" t="s">
        <v>94</v>
      </c>
      <c r="N150" t="s">
        <v>30</v>
      </c>
      <c r="O150" t="s">
        <v>28</v>
      </c>
      <c r="P150" t="s">
        <v>25</v>
      </c>
      <c r="R150" t="s">
        <v>48</v>
      </c>
      <c r="S150" t="s">
        <v>41</v>
      </c>
    </row>
    <row r="151" spans="1:19" x14ac:dyDescent="0.25">
      <c r="A151" t="s">
        <v>82</v>
      </c>
      <c r="B151" t="s">
        <v>92</v>
      </c>
      <c r="C151">
        <v>8066</v>
      </c>
      <c r="D151" t="s">
        <v>93</v>
      </c>
      <c r="E151">
        <v>2016</v>
      </c>
      <c r="F151" s="3">
        <v>8245.43</v>
      </c>
      <c r="G151" s="3">
        <v>3347329.88</v>
      </c>
      <c r="H151" s="3">
        <v>2353.4209999999998</v>
      </c>
      <c r="I151" s="4">
        <v>0.18679999999999999</v>
      </c>
      <c r="J151" s="3">
        <v>3021.7620000000002</v>
      </c>
      <c r="K151" s="3">
        <v>3284319.5320000001</v>
      </c>
      <c r="L151" s="5">
        <v>31315232.574000001</v>
      </c>
      <c r="M151" t="s">
        <v>94</v>
      </c>
      <c r="N151" t="s">
        <v>30</v>
      </c>
      <c r="O151" t="s">
        <v>28</v>
      </c>
      <c r="P151" t="s">
        <v>25</v>
      </c>
      <c r="R151" t="s">
        <v>48</v>
      </c>
      <c r="S151" t="s">
        <v>41</v>
      </c>
    </row>
    <row r="152" spans="1:19" x14ac:dyDescent="0.25">
      <c r="A152" t="s">
        <v>82</v>
      </c>
      <c r="B152" t="s">
        <v>92</v>
      </c>
      <c r="C152">
        <v>8066</v>
      </c>
      <c r="D152" t="s">
        <v>93</v>
      </c>
      <c r="E152">
        <v>2017</v>
      </c>
      <c r="F152" s="3">
        <v>8299.86</v>
      </c>
      <c r="G152" s="3">
        <v>3170347.62</v>
      </c>
      <c r="H152" s="3">
        <v>2222.5909999999999</v>
      </c>
      <c r="I152" s="4">
        <v>0.1807</v>
      </c>
      <c r="J152" s="3">
        <v>2861.346</v>
      </c>
      <c r="K152" s="3">
        <v>3268339.8020000001</v>
      </c>
      <c r="L152" s="5">
        <v>31162649.572999999</v>
      </c>
      <c r="M152" t="s">
        <v>94</v>
      </c>
      <c r="N152" t="s">
        <v>30</v>
      </c>
      <c r="O152" t="s">
        <v>28</v>
      </c>
      <c r="P152" t="s">
        <v>25</v>
      </c>
      <c r="R152" t="s">
        <v>48</v>
      </c>
      <c r="S152" t="s">
        <v>41</v>
      </c>
    </row>
    <row r="153" spans="1:19" x14ac:dyDescent="0.25">
      <c r="A153" t="s">
        <v>82</v>
      </c>
      <c r="B153" t="s">
        <v>92</v>
      </c>
      <c r="C153">
        <v>8066</v>
      </c>
      <c r="D153" t="s">
        <v>95</v>
      </c>
      <c r="E153">
        <v>2014</v>
      </c>
      <c r="F153" s="3">
        <v>8480.6</v>
      </c>
      <c r="G153" s="3">
        <v>3949176.84</v>
      </c>
      <c r="H153" s="3">
        <v>2997.6370000000002</v>
      </c>
      <c r="I153" s="4">
        <v>0.18659999999999999</v>
      </c>
      <c r="J153" s="3">
        <v>3695.9</v>
      </c>
      <c r="K153" s="3">
        <v>4025048.2960000001</v>
      </c>
      <c r="L153" s="5">
        <v>38377663.454000004</v>
      </c>
      <c r="M153" t="s">
        <v>94</v>
      </c>
      <c r="N153" t="s">
        <v>30</v>
      </c>
      <c r="O153" t="s">
        <v>28</v>
      </c>
      <c r="P153" t="s">
        <v>25</v>
      </c>
      <c r="R153" t="s">
        <v>48</v>
      </c>
      <c r="S153" t="s">
        <v>41</v>
      </c>
    </row>
    <row r="154" spans="1:19" x14ac:dyDescent="0.25">
      <c r="A154" t="s">
        <v>82</v>
      </c>
      <c r="B154" t="s">
        <v>92</v>
      </c>
      <c r="C154">
        <v>8066</v>
      </c>
      <c r="D154" t="s">
        <v>95</v>
      </c>
      <c r="E154">
        <v>2015</v>
      </c>
      <c r="F154" s="3">
        <v>8520.76</v>
      </c>
      <c r="G154" s="3">
        <v>4067220.89</v>
      </c>
      <c r="H154" s="3">
        <v>3007.8539999999998</v>
      </c>
      <c r="I154" s="4">
        <v>0.19600000000000001</v>
      </c>
      <c r="J154" s="3">
        <v>3921.7570000000001</v>
      </c>
      <c r="K154" s="3">
        <v>4086673.1880000001</v>
      </c>
      <c r="L154" s="5">
        <v>38965210.902000003</v>
      </c>
      <c r="M154" t="s">
        <v>94</v>
      </c>
      <c r="N154" t="s">
        <v>30</v>
      </c>
      <c r="O154" t="s">
        <v>28</v>
      </c>
      <c r="P154" t="s">
        <v>25</v>
      </c>
      <c r="R154" t="s">
        <v>48</v>
      </c>
      <c r="S154" t="s">
        <v>41</v>
      </c>
    </row>
    <row r="155" spans="1:19" x14ac:dyDescent="0.25">
      <c r="A155" t="s">
        <v>82</v>
      </c>
      <c r="B155" t="s">
        <v>92</v>
      </c>
      <c r="C155">
        <v>8066</v>
      </c>
      <c r="D155" t="s">
        <v>95</v>
      </c>
      <c r="E155">
        <v>2016</v>
      </c>
      <c r="F155" s="3">
        <v>8553.2099999999991</v>
      </c>
      <c r="G155" s="3">
        <v>3601943.59</v>
      </c>
      <c r="H155" s="3">
        <v>2739.5520000000001</v>
      </c>
      <c r="I155" s="4">
        <v>0.17680000000000001</v>
      </c>
      <c r="J155" s="3">
        <v>3195.127</v>
      </c>
      <c r="K155" s="3">
        <v>3632415.8020000001</v>
      </c>
      <c r="L155" s="5">
        <v>34634211.075000003</v>
      </c>
      <c r="M155" t="s">
        <v>94</v>
      </c>
      <c r="N155" t="s">
        <v>30</v>
      </c>
      <c r="O155" t="s">
        <v>28</v>
      </c>
      <c r="P155" t="s">
        <v>25</v>
      </c>
      <c r="R155" t="s">
        <v>48</v>
      </c>
      <c r="S155" t="s">
        <v>41</v>
      </c>
    </row>
    <row r="156" spans="1:19" x14ac:dyDescent="0.25">
      <c r="A156" t="s">
        <v>82</v>
      </c>
      <c r="B156" t="s">
        <v>92</v>
      </c>
      <c r="C156">
        <v>8066</v>
      </c>
      <c r="D156" t="s">
        <v>95</v>
      </c>
      <c r="E156">
        <v>2017</v>
      </c>
      <c r="F156" s="3">
        <v>7113.22</v>
      </c>
      <c r="G156" s="3">
        <v>2713612.13</v>
      </c>
      <c r="H156" s="3">
        <v>1978.3489999999999</v>
      </c>
      <c r="I156" s="4">
        <v>0.17960000000000001</v>
      </c>
      <c r="J156" s="3">
        <v>2463.23</v>
      </c>
      <c r="K156" s="3">
        <v>2746878.95</v>
      </c>
      <c r="L156" s="5">
        <v>26190657.875999998</v>
      </c>
      <c r="M156" t="s">
        <v>94</v>
      </c>
      <c r="N156" t="s">
        <v>30</v>
      </c>
      <c r="O156" t="s">
        <v>28</v>
      </c>
      <c r="P156" t="s">
        <v>25</v>
      </c>
      <c r="R156" t="s">
        <v>48</v>
      </c>
      <c r="S156" t="s">
        <v>41</v>
      </c>
    </row>
    <row r="157" spans="1:19" x14ac:dyDescent="0.25">
      <c r="A157" t="s">
        <v>82</v>
      </c>
      <c r="B157" t="s">
        <v>92</v>
      </c>
      <c r="C157">
        <v>8066</v>
      </c>
      <c r="D157" t="s">
        <v>96</v>
      </c>
      <c r="E157">
        <v>2014</v>
      </c>
      <c r="F157" s="3">
        <v>8583.7800000000007</v>
      </c>
      <c r="G157" s="3">
        <v>3834914.39</v>
      </c>
      <c r="H157" s="3">
        <v>2805.643</v>
      </c>
      <c r="I157" s="4">
        <v>0.1953</v>
      </c>
      <c r="J157" s="3">
        <v>3762.194</v>
      </c>
      <c r="K157" s="3">
        <v>3951359.9509999999</v>
      </c>
      <c r="L157" s="5">
        <v>37675052.810000002</v>
      </c>
      <c r="M157" t="s">
        <v>94</v>
      </c>
      <c r="N157" t="s">
        <v>30</v>
      </c>
      <c r="O157" t="s">
        <v>28</v>
      </c>
      <c r="P157" t="s">
        <v>25</v>
      </c>
      <c r="R157" t="s">
        <v>48</v>
      </c>
      <c r="S157" t="s">
        <v>41</v>
      </c>
    </row>
    <row r="158" spans="1:19" x14ac:dyDescent="0.25">
      <c r="A158" t="s">
        <v>82</v>
      </c>
      <c r="B158" t="s">
        <v>92</v>
      </c>
      <c r="C158">
        <v>8066</v>
      </c>
      <c r="D158" t="s">
        <v>96</v>
      </c>
      <c r="E158">
        <v>2015</v>
      </c>
      <c r="F158" s="3">
        <v>6342.18</v>
      </c>
      <c r="G158" s="3">
        <v>2728896.43</v>
      </c>
      <c r="H158" s="3">
        <v>1971.2139999999999</v>
      </c>
      <c r="I158" s="4">
        <v>0.18690000000000001</v>
      </c>
      <c r="J158" s="3">
        <v>2574.3359999999998</v>
      </c>
      <c r="K158" s="3">
        <v>2825458.3339999998</v>
      </c>
      <c r="L158" s="5">
        <v>26939913.232000001</v>
      </c>
      <c r="M158" t="s">
        <v>94</v>
      </c>
      <c r="N158" t="s">
        <v>30</v>
      </c>
      <c r="O158" t="s">
        <v>28</v>
      </c>
      <c r="P158" t="s">
        <v>25</v>
      </c>
      <c r="R158" t="s">
        <v>48</v>
      </c>
      <c r="S158" t="s">
        <v>118</v>
      </c>
    </row>
    <row r="159" spans="1:19" x14ac:dyDescent="0.25">
      <c r="A159" t="s">
        <v>82</v>
      </c>
      <c r="B159" t="s">
        <v>92</v>
      </c>
      <c r="C159">
        <v>8066</v>
      </c>
      <c r="D159" t="s">
        <v>96</v>
      </c>
      <c r="E159">
        <v>2016</v>
      </c>
      <c r="F159" s="3">
        <v>6536.94</v>
      </c>
      <c r="G159" s="3">
        <v>2869463.62</v>
      </c>
      <c r="H159" s="3">
        <v>2067.6460000000002</v>
      </c>
      <c r="I159" s="4">
        <v>5.1499999999999997E-2</v>
      </c>
      <c r="J159" s="3">
        <v>697.53700000000003</v>
      </c>
      <c r="K159" s="3">
        <v>2900368.085</v>
      </c>
      <c r="L159" s="5">
        <v>27654383.427000001</v>
      </c>
      <c r="M159" t="s">
        <v>94</v>
      </c>
      <c r="N159" t="s">
        <v>30</v>
      </c>
      <c r="O159" t="s">
        <v>28</v>
      </c>
      <c r="P159" t="s">
        <v>25</v>
      </c>
      <c r="R159" t="s">
        <v>48</v>
      </c>
      <c r="S159" t="s">
        <v>97</v>
      </c>
    </row>
    <row r="160" spans="1:19" x14ac:dyDescent="0.25">
      <c r="A160" t="s">
        <v>82</v>
      </c>
      <c r="B160" t="s">
        <v>92</v>
      </c>
      <c r="C160">
        <v>8066</v>
      </c>
      <c r="D160" t="s">
        <v>96</v>
      </c>
      <c r="E160">
        <v>2017</v>
      </c>
      <c r="F160" s="3">
        <v>8554.56</v>
      </c>
      <c r="G160" s="3">
        <v>3314263.28</v>
      </c>
      <c r="H160" s="3">
        <v>2335.797</v>
      </c>
      <c r="I160" s="4">
        <v>5.0099999999999999E-2</v>
      </c>
      <c r="J160" s="3">
        <v>824.78300000000002</v>
      </c>
      <c r="K160" s="3">
        <v>3478832.727</v>
      </c>
      <c r="L160" s="5">
        <v>33169658.100000001</v>
      </c>
      <c r="M160" t="s">
        <v>94</v>
      </c>
      <c r="N160" t="s">
        <v>30</v>
      </c>
      <c r="O160" t="s">
        <v>28</v>
      </c>
      <c r="P160" t="s">
        <v>25</v>
      </c>
      <c r="R160" t="s">
        <v>48</v>
      </c>
      <c r="S160" t="s">
        <v>97</v>
      </c>
    </row>
    <row r="161" spans="1:19" x14ac:dyDescent="0.25">
      <c r="A161" t="s">
        <v>82</v>
      </c>
      <c r="B161" t="s">
        <v>92</v>
      </c>
      <c r="C161">
        <v>8066</v>
      </c>
      <c r="D161" t="s">
        <v>98</v>
      </c>
      <c r="E161">
        <v>2014</v>
      </c>
      <c r="F161" s="3">
        <v>8550.98</v>
      </c>
      <c r="G161" s="3">
        <v>3839282.79</v>
      </c>
      <c r="H161" s="3">
        <v>2497.2359999999999</v>
      </c>
      <c r="I161" s="4">
        <v>0.19889999999999999</v>
      </c>
      <c r="J161" s="3">
        <v>3446.357</v>
      </c>
      <c r="K161" s="3">
        <v>3515699.1349999998</v>
      </c>
      <c r="L161" s="5">
        <v>33521168.568</v>
      </c>
      <c r="M161" t="s">
        <v>94</v>
      </c>
      <c r="N161" t="s">
        <v>30</v>
      </c>
      <c r="O161" t="s">
        <v>28</v>
      </c>
      <c r="P161" t="s">
        <v>25</v>
      </c>
      <c r="R161" t="s">
        <v>48</v>
      </c>
      <c r="S161" t="s">
        <v>41</v>
      </c>
    </row>
    <row r="162" spans="1:19" x14ac:dyDescent="0.25">
      <c r="A162" t="s">
        <v>82</v>
      </c>
      <c r="B162" t="s">
        <v>92</v>
      </c>
      <c r="C162">
        <v>8066</v>
      </c>
      <c r="D162" t="s">
        <v>98</v>
      </c>
      <c r="E162">
        <v>2015</v>
      </c>
      <c r="F162" s="3">
        <v>8551.1299999999992</v>
      </c>
      <c r="G162" s="3">
        <v>3867899.59</v>
      </c>
      <c r="H162" s="3">
        <v>2620.2730000000001</v>
      </c>
      <c r="I162" s="4">
        <v>0.1983</v>
      </c>
      <c r="J162" s="3">
        <v>3776.5749999999998</v>
      </c>
      <c r="K162" s="3">
        <v>3891030.2140000002</v>
      </c>
      <c r="L162" s="5">
        <v>37099817.914999999</v>
      </c>
      <c r="M162" t="s">
        <v>94</v>
      </c>
      <c r="N162" t="s">
        <v>30</v>
      </c>
      <c r="O162" t="s">
        <v>28</v>
      </c>
      <c r="P162" t="s">
        <v>25</v>
      </c>
      <c r="R162" t="s">
        <v>48</v>
      </c>
      <c r="S162" t="s">
        <v>41</v>
      </c>
    </row>
    <row r="163" spans="1:19" x14ac:dyDescent="0.25">
      <c r="A163" t="s">
        <v>82</v>
      </c>
      <c r="B163" t="s">
        <v>92</v>
      </c>
      <c r="C163">
        <v>8066</v>
      </c>
      <c r="D163" t="s">
        <v>98</v>
      </c>
      <c r="E163">
        <v>2016</v>
      </c>
      <c r="F163" s="3">
        <v>7091.53</v>
      </c>
      <c r="G163" s="3">
        <v>2740616.84</v>
      </c>
      <c r="H163" s="3">
        <v>2065.933</v>
      </c>
      <c r="I163" s="4">
        <v>0.16589999999999999</v>
      </c>
      <c r="J163" s="3">
        <v>2429.498</v>
      </c>
      <c r="K163" s="3">
        <v>3016617.14</v>
      </c>
      <c r="L163" s="5">
        <v>28762678.912999999</v>
      </c>
      <c r="M163" t="s">
        <v>94</v>
      </c>
      <c r="N163" t="s">
        <v>30</v>
      </c>
      <c r="O163" t="s">
        <v>28</v>
      </c>
      <c r="P163" t="s">
        <v>25</v>
      </c>
      <c r="R163" t="s">
        <v>48</v>
      </c>
      <c r="S163" t="s">
        <v>99</v>
      </c>
    </row>
    <row r="164" spans="1:19" x14ac:dyDescent="0.25">
      <c r="A164" t="s">
        <v>82</v>
      </c>
      <c r="B164" t="s">
        <v>92</v>
      </c>
      <c r="C164">
        <v>8066</v>
      </c>
      <c r="D164" t="s">
        <v>98</v>
      </c>
      <c r="E164">
        <v>2017</v>
      </c>
      <c r="F164" s="3">
        <v>8549.48</v>
      </c>
      <c r="G164" s="3">
        <v>3364726.69</v>
      </c>
      <c r="H164" s="3">
        <v>2376.7840000000001</v>
      </c>
      <c r="I164" s="4">
        <v>4.9099999999999998E-2</v>
      </c>
      <c r="J164" s="3">
        <v>812.37099999999998</v>
      </c>
      <c r="K164" s="3">
        <v>3469648.5260000001</v>
      </c>
      <c r="L164" s="5">
        <v>33082042.478</v>
      </c>
      <c r="M164" t="s">
        <v>94</v>
      </c>
      <c r="N164" t="s">
        <v>30</v>
      </c>
      <c r="O164" t="s">
        <v>28</v>
      </c>
      <c r="P164" t="s">
        <v>25</v>
      </c>
      <c r="R164" t="s">
        <v>48</v>
      </c>
      <c r="S164" t="s">
        <v>97</v>
      </c>
    </row>
    <row r="165" spans="1:19" x14ac:dyDescent="0.25">
      <c r="A165" t="s">
        <v>82</v>
      </c>
      <c r="B165" t="s">
        <v>100</v>
      </c>
      <c r="C165">
        <v>6204</v>
      </c>
      <c r="D165">
        <v>1</v>
      </c>
      <c r="E165">
        <v>2014</v>
      </c>
      <c r="F165" s="3">
        <v>8221.98</v>
      </c>
      <c r="G165" s="3">
        <v>4297260.95</v>
      </c>
      <c r="H165" s="3">
        <v>2840.7550000000001</v>
      </c>
      <c r="I165" s="4">
        <v>0.15859999999999999</v>
      </c>
      <c r="J165" s="3">
        <v>3806.424</v>
      </c>
      <c r="K165" s="3">
        <v>4963596.9960000003</v>
      </c>
      <c r="L165" s="5">
        <v>47326467.795999996</v>
      </c>
      <c r="M165" t="s">
        <v>101</v>
      </c>
      <c r="N165" t="s">
        <v>46</v>
      </c>
      <c r="O165" t="s">
        <v>24</v>
      </c>
      <c r="P165" t="s">
        <v>25</v>
      </c>
      <c r="R165" t="s">
        <v>36</v>
      </c>
      <c r="S165" t="s">
        <v>102</v>
      </c>
    </row>
    <row r="166" spans="1:19" x14ac:dyDescent="0.25">
      <c r="A166" t="s">
        <v>82</v>
      </c>
      <c r="B166" t="s">
        <v>100</v>
      </c>
      <c r="C166">
        <v>6204</v>
      </c>
      <c r="D166">
        <v>1</v>
      </c>
      <c r="E166">
        <v>2015</v>
      </c>
      <c r="F166" s="3">
        <v>5888.18</v>
      </c>
      <c r="G166" s="3">
        <v>2820233.24</v>
      </c>
      <c r="H166" s="3">
        <v>1701.8530000000001</v>
      </c>
      <c r="I166" s="4">
        <v>0.15840000000000001</v>
      </c>
      <c r="J166" s="3">
        <v>2576.9279999999999</v>
      </c>
      <c r="K166" s="3">
        <v>3331219.645</v>
      </c>
      <c r="L166" s="5">
        <v>31762194.587000001</v>
      </c>
      <c r="M166" t="s">
        <v>101</v>
      </c>
      <c r="N166" t="s">
        <v>46</v>
      </c>
      <c r="O166" t="s">
        <v>24</v>
      </c>
      <c r="P166" t="s">
        <v>25</v>
      </c>
      <c r="R166" t="s">
        <v>36</v>
      </c>
      <c r="S166" t="s">
        <v>102</v>
      </c>
    </row>
    <row r="167" spans="1:19" x14ac:dyDescent="0.25">
      <c r="A167" t="s">
        <v>82</v>
      </c>
      <c r="B167" t="s">
        <v>100</v>
      </c>
      <c r="C167">
        <v>6204</v>
      </c>
      <c r="D167">
        <v>1</v>
      </c>
      <c r="E167">
        <v>2016</v>
      </c>
      <c r="F167" s="3">
        <v>7676.28</v>
      </c>
      <c r="G167" s="3">
        <v>3344521.71</v>
      </c>
      <c r="H167" s="3">
        <v>1668.95</v>
      </c>
      <c r="I167" s="4">
        <v>0.15110000000000001</v>
      </c>
      <c r="J167" s="3">
        <v>2915.241</v>
      </c>
      <c r="K167" s="3">
        <v>3952358.6230000001</v>
      </c>
      <c r="L167" s="5">
        <v>37684595.697999999</v>
      </c>
      <c r="M167" t="s">
        <v>101</v>
      </c>
      <c r="N167" t="s">
        <v>46</v>
      </c>
      <c r="O167" t="s">
        <v>24</v>
      </c>
      <c r="P167" t="s">
        <v>25</v>
      </c>
      <c r="R167" t="s">
        <v>36</v>
      </c>
      <c r="S167" t="s">
        <v>102</v>
      </c>
    </row>
    <row r="168" spans="1:19" x14ac:dyDescent="0.25">
      <c r="A168" t="s">
        <v>82</v>
      </c>
      <c r="B168" t="s">
        <v>100</v>
      </c>
      <c r="C168">
        <v>6204</v>
      </c>
      <c r="D168">
        <v>1</v>
      </c>
      <c r="E168">
        <v>2017</v>
      </c>
      <c r="F168" s="3">
        <v>6735.59</v>
      </c>
      <c r="G168" s="3">
        <v>2962913.42</v>
      </c>
      <c r="H168" s="3">
        <v>1570.53</v>
      </c>
      <c r="I168" s="4">
        <v>0.15029999999999999</v>
      </c>
      <c r="J168" s="3">
        <v>2523.3420000000001</v>
      </c>
      <c r="K168" s="3">
        <v>3411356.0729999999</v>
      </c>
      <c r="L168" s="5">
        <v>32526291.754000001</v>
      </c>
      <c r="M168" t="s">
        <v>101</v>
      </c>
      <c r="N168" t="s">
        <v>46</v>
      </c>
      <c r="O168" t="s">
        <v>24</v>
      </c>
      <c r="P168" t="s">
        <v>25</v>
      </c>
      <c r="R168" t="s">
        <v>36</v>
      </c>
      <c r="S168" t="s">
        <v>102</v>
      </c>
    </row>
    <row r="169" spans="1:19" x14ac:dyDescent="0.25">
      <c r="A169" t="s">
        <v>82</v>
      </c>
      <c r="B169" t="s">
        <v>100</v>
      </c>
      <c r="C169">
        <v>6204</v>
      </c>
      <c r="D169">
        <v>2</v>
      </c>
      <c r="E169">
        <v>2014</v>
      </c>
      <c r="F169" s="3">
        <v>6289.81</v>
      </c>
      <c r="G169" s="3">
        <v>3535263.91</v>
      </c>
      <c r="H169" s="3">
        <v>2178.7939999999999</v>
      </c>
      <c r="I169" s="4">
        <v>0.1605</v>
      </c>
      <c r="J169" s="3">
        <v>2801.14</v>
      </c>
      <c r="K169" s="3">
        <v>3633696.5809999998</v>
      </c>
      <c r="L169" s="5">
        <v>34646254.978</v>
      </c>
      <c r="M169" t="s">
        <v>101</v>
      </c>
      <c r="N169" t="s">
        <v>46</v>
      </c>
      <c r="O169" t="s">
        <v>24</v>
      </c>
      <c r="P169" t="s">
        <v>25</v>
      </c>
      <c r="R169" t="s">
        <v>36</v>
      </c>
      <c r="S169" t="s">
        <v>102</v>
      </c>
    </row>
    <row r="170" spans="1:19" x14ac:dyDescent="0.25">
      <c r="A170" t="s">
        <v>82</v>
      </c>
      <c r="B170" t="s">
        <v>100</v>
      </c>
      <c r="C170">
        <v>6204</v>
      </c>
      <c r="D170">
        <v>2</v>
      </c>
      <c r="E170">
        <v>2015</v>
      </c>
      <c r="F170" s="3">
        <v>7812.73</v>
      </c>
      <c r="G170" s="3">
        <v>4329345.1399999997</v>
      </c>
      <c r="H170" s="3">
        <v>2435.4380000000001</v>
      </c>
      <c r="I170" s="4">
        <v>0.14929999999999999</v>
      </c>
      <c r="J170" s="3">
        <v>3388.9630000000002</v>
      </c>
      <c r="K170" s="3">
        <v>4736302.8430000003</v>
      </c>
      <c r="L170" s="5">
        <v>45159248.986000001</v>
      </c>
      <c r="M170" t="s">
        <v>101</v>
      </c>
      <c r="N170" t="s">
        <v>46</v>
      </c>
      <c r="O170" t="s">
        <v>24</v>
      </c>
      <c r="P170" t="s">
        <v>25</v>
      </c>
      <c r="R170" t="s">
        <v>36</v>
      </c>
      <c r="S170" t="s">
        <v>102</v>
      </c>
    </row>
    <row r="171" spans="1:19" x14ac:dyDescent="0.25">
      <c r="A171" t="s">
        <v>82</v>
      </c>
      <c r="B171" t="s">
        <v>100</v>
      </c>
      <c r="C171">
        <v>6204</v>
      </c>
      <c r="D171">
        <v>2</v>
      </c>
      <c r="E171">
        <v>2016</v>
      </c>
      <c r="F171" s="3">
        <v>7439.38</v>
      </c>
      <c r="G171" s="3">
        <v>3479377.11</v>
      </c>
      <c r="H171" s="3">
        <v>1326.731</v>
      </c>
      <c r="I171" s="4">
        <v>0.15110000000000001</v>
      </c>
      <c r="J171" s="3">
        <v>2673.143</v>
      </c>
      <c r="K171" s="3">
        <v>3668635.6490000002</v>
      </c>
      <c r="L171" s="5">
        <v>34979375.097000003</v>
      </c>
      <c r="M171" t="s">
        <v>101</v>
      </c>
      <c r="N171" t="s">
        <v>46</v>
      </c>
      <c r="O171" t="s">
        <v>24</v>
      </c>
      <c r="P171" t="s">
        <v>25</v>
      </c>
      <c r="R171" t="s">
        <v>36</v>
      </c>
      <c r="S171" t="s">
        <v>102</v>
      </c>
    </row>
    <row r="172" spans="1:19" x14ac:dyDescent="0.25">
      <c r="A172" t="s">
        <v>82</v>
      </c>
      <c r="B172" t="s">
        <v>100</v>
      </c>
      <c r="C172">
        <v>6204</v>
      </c>
      <c r="D172">
        <v>2</v>
      </c>
      <c r="E172">
        <v>2017</v>
      </c>
      <c r="F172" s="3">
        <v>8504.2099999999991</v>
      </c>
      <c r="G172" s="3">
        <v>4288106.87</v>
      </c>
      <c r="H172" s="3">
        <v>2150.3270000000002</v>
      </c>
      <c r="I172" s="4">
        <v>0.15459999999999999</v>
      </c>
      <c r="J172" s="3">
        <v>3300.877</v>
      </c>
      <c r="K172" s="3">
        <v>4457730.2350000003</v>
      </c>
      <c r="L172" s="5">
        <v>42503164.050999999</v>
      </c>
      <c r="M172" t="s">
        <v>101</v>
      </c>
      <c r="N172" t="s">
        <v>46</v>
      </c>
      <c r="O172" t="s">
        <v>24</v>
      </c>
      <c r="P172" t="s">
        <v>25</v>
      </c>
      <c r="R172" t="s">
        <v>36</v>
      </c>
      <c r="S172" t="s">
        <v>102</v>
      </c>
    </row>
    <row r="173" spans="1:19" x14ac:dyDescent="0.25">
      <c r="A173" t="s">
        <v>82</v>
      </c>
      <c r="B173" t="s">
        <v>100</v>
      </c>
      <c r="C173">
        <v>6204</v>
      </c>
      <c r="D173">
        <v>3</v>
      </c>
      <c r="E173">
        <v>2014</v>
      </c>
      <c r="F173" s="3">
        <v>5716.49</v>
      </c>
      <c r="G173" s="3">
        <v>3022251.38</v>
      </c>
      <c r="H173" s="3">
        <v>2930.4229999999998</v>
      </c>
      <c r="I173" s="4">
        <v>0.17319999999999999</v>
      </c>
      <c r="J173" s="3">
        <v>2917.5010000000002</v>
      </c>
      <c r="K173" s="3">
        <v>3514601.8339999998</v>
      </c>
      <c r="L173" s="5">
        <v>33510717.495000001</v>
      </c>
      <c r="M173" t="s">
        <v>101</v>
      </c>
      <c r="N173" t="s">
        <v>46</v>
      </c>
      <c r="O173" t="s">
        <v>24</v>
      </c>
      <c r="P173" t="s">
        <v>25</v>
      </c>
      <c r="R173" t="s">
        <v>40</v>
      </c>
      <c r="S173" t="s">
        <v>102</v>
      </c>
    </row>
    <row r="174" spans="1:19" x14ac:dyDescent="0.25">
      <c r="A174" t="s">
        <v>82</v>
      </c>
      <c r="B174" t="s">
        <v>100</v>
      </c>
      <c r="C174">
        <v>6204</v>
      </c>
      <c r="D174">
        <v>3</v>
      </c>
      <c r="E174">
        <v>2015</v>
      </c>
      <c r="F174" s="3">
        <v>7763.32</v>
      </c>
      <c r="G174" s="3">
        <v>4331627.87</v>
      </c>
      <c r="H174" s="3">
        <v>4014.0320000000002</v>
      </c>
      <c r="I174" s="4">
        <v>0.14810000000000001</v>
      </c>
      <c r="J174" s="3">
        <v>3611.3539999999998</v>
      </c>
      <c r="K174" s="3">
        <v>5108332.68</v>
      </c>
      <c r="L174" s="5">
        <v>48706460.615000002</v>
      </c>
      <c r="M174" t="s">
        <v>101</v>
      </c>
      <c r="N174" t="s">
        <v>46</v>
      </c>
      <c r="O174" t="s">
        <v>24</v>
      </c>
      <c r="P174" t="s">
        <v>25</v>
      </c>
      <c r="R174" t="s">
        <v>40</v>
      </c>
      <c r="S174" t="s">
        <v>102</v>
      </c>
    </row>
    <row r="175" spans="1:19" x14ac:dyDescent="0.25">
      <c r="A175" t="s">
        <v>82</v>
      </c>
      <c r="B175" t="s">
        <v>100</v>
      </c>
      <c r="C175">
        <v>6204</v>
      </c>
      <c r="D175">
        <v>3</v>
      </c>
      <c r="E175">
        <v>2016</v>
      </c>
      <c r="F175" s="3">
        <v>8554.51</v>
      </c>
      <c r="G175" s="3">
        <v>4272393.0999999996</v>
      </c>
      <c r="H175" s="3">
        <v>3049.424</v>
      </c>
      <c r="I175" s="4">
        <v>0.1474</v>
      </c>
      <c r="J175" s="3">
        <v>3524.8209999999999</v>
      </c>
      <c r="K175" s="3">
        <v>4994337.8689999999</v>
      </c>
      <c r="L175" s="5">
        <v>47619574.667999998</v>
      </c>
      <c r="M175" t="s">
        <v>101</v>
      </c>
      <c r="N175" t="s">
        <v>46</v>
      </c>
      <c r="O175" t="s">
        <v>24</v>
      </c>
      <c r="P175" t="s">
        <v>25</v>
      </c>
      <c r="R175" t="s">
        <v>40</v>
      </c>
      <c r="S175" t="s">
        <v>102</v>
      </c>
    </row>
    <row r="176" spans="1:19" x14ac:dyDescent="0.25">
      <c r="A176" t="s">
        <v>82</v>
      </c>
      <c r="B176" t="s">
        <v>100</v>
      </c>
      <c r="C176">
        <v>6204</v>
      </c>
      <c r="D176">
        <v>3</v>
      </c>
      <c r="E176">
        <v>2017</v>
      </c>
      <c r="F176" s="3">
        <v>7402.07</v>
      </c>
      <c r="G176" s="3">
        <v>3764520.4</v>
      </c>
      <c r="H176" s="3">
        <v>2801.174</v>
      </c>
      <c r="I176" s="4">
        <v>0.15540000000000001</v>
      </c>
      <c r="J176" s="3">
        <v>3340.6489999999999</v>
      </c>
      <c r="K176" s="3">
        <v>4480374.5020000003</v>
      </c>
      <c r="L176" s="5">
        <v>42719099.615999997</v>
      </c>
      <c r="M176" t="s">
        <v>101</v>
      </c>
      <c r="N176" t="s">
        <v>46</v>
      </c>
      <c r="O176" t="s">
        <v>24</v>
      </c>
      <c r="P176" t="s">
        <v>25</v>
      </c>
      <c r="R176" t="s">
        <v>40</v>
      </c>
      <c r="S176" t="s">
        <v>102</v>
      </c>
    </row>
    <row r="177" spans="1:19" x14ac:dyDescent="0.25">
      <c r="A177" t="s">
        <v>82</v>
      </c>
      <c r="B177" t="s">
        <v>103</v>
      </c>
      <c r="C177">
        <v>4162</v>
      </c>
      <c r="D177">
        <v>1</v>
      </c>
      <c r="E177">
        <v>2014</v>
      </c>
      <c r="F177" s="3">
        <v>8380.9500000000007</v>
      </c>
      <c r="G177" s="3">
        <v>1305928.69</v>
      </c>
      <c r="H177" s="3">
        <v>957.51900000000001</v>
      </c>
      <c r="I177" s="4">
        <v>0.192</v>
      </c>
      <c r="J177" s="3">
        <v>1338.9449999999999</v>
      </c>
      <c r="K177" s="3">
        <v>1437488.9569999999</v>
      </c>
      <c r="L177" s="5">
        <v>13712153.219000001</v>
      </c>
      <c r="M177" t="s">
        <v>30</v>
      </c>
      <c r="N177" t="s">
        <v>30</v>
      </c>
      <c r="O177" t="s">
        <v>28</v>
      </c>
      <c r="P177" t="s">
        <v>25</v>
      </c>
      <c r="Q177" t="s">
        <v>21</v>
      </c>
      <c r="R177" t="s">
        <v>48</v>
      </c>
      <c r="S177" t="s">
        <v>29</v>
      </c>
    </row>
    <row r="178" spans="1:19" x14ac:dyDescent="0.25">
      <c r="A178" t="s">
        <v>82</v>
      </c>
      <c r="B178" t="s">
        <v>103</v>
      </c>
      <c r="C178">
        <v>4162</v>
      </c>
      <c r="D178">
        <v>1</v>
      </c>
      <c r="E178">
        <v>2015</v>
      </c>
      <c r="F178" s="3">
        <v>8531.99</v>
      </c>
      <c r="G178" s="3">
        <v>1376510.47</v>
      </c>
      <c r="H178" s="3">
        <v>1033.1569999999999</v>
      </c>
      <c r="I178" s="4">
        <v>0.20419999999999999</v>
      </c>
      <c r="J178" s="3">
        <v>1490.347</v>
      </c>
      <c r="K178" s="3">
        <v>1515826.419</v>
      </c>
      <c r="L178" s="5">
        <v>14460907.220000001</v>
      </c>
      <c r="M178" t="s">
        <v>30</v>
      </c>
      <c r="N178" t="s">
        <v>30</v>
      </c>
      <c r="O178" t="s">
        <v>28</v>
      </c>
      <c r="P178" t="s">
        <v>25</v>
      </c>
      <c r="Q178" t="s">
        <v>21</v>
      </c>
      <c r="R178" t="s">
        <v>48</v>
      </c>
      <c r="S178" t="s">
        <v>29</v>
      </c>
    </row>
    <row r="179" spans="1:19" x14ac:dyDescent="0.25">
      <c r="A179" t="s">
        <v>82</v>
      </c>
      <c r="B179" t="s">
        <v>103</v>
      </c>
      <c r="C179">
        <v>4162</v>
      </c>
      <c r="D179">
        <v>1</v>
      </c>
      <c r="E179">
        <v>2016</v>
      </c>
      <c r="F179" s="3">
        <v>8598.99</v>
      </c>
      <c r="G179" s="3">
        <v>1375034.76</v>
      </c>
      <c r="H179" s="3">
        <v>958.86300000000006</v>
      </c>
      <c r="I179" s="4">
        <v>0.2006</v>
      </c>
      <c r="J179" s="3">
        <v>1435.575</v>
      </c>
      <c r="K179" s="3">
        <v>1494833.3330000001</v>
      </c>
      <c r="L179" s="5">
        <v>14255653.846999999</v>
      </c>
      <c r="M179" t="s">
        <v>30</v>
      </c>
      <c r="N179" t="s">
        <v>30</v>
      </c>
      <c r="O179" t="s">
        <v>28</v>
      </c>
      <c r="P179" t="s">
        <v>25</v>
      </c>
      <c r="Q179" t="s">
        <v>21</v>
      </c>
      <c r="R179" t="s">
        <v>48</v>
      </c>
      <c r="S179" t="s">
        <v>29</v>
      </c>
    </row>
    <row r="180" spans="1:19" x14ac:dyDescent="0.25">
      <c r="A180" t="s">
        <v>82</v>
      </c>
      <c r="B180" t="s">
        <v>103</v>
      </c>
      <c r="C180">
        <v>4162</v>
      </c>
      <c r="D180">
        <v>1</v>
      </c>
      <c r="E180">
        <v>2017</v>
      </c>
      <c r="F180" s="3">
        <v>7788.09</v>
      </c>
      <c r="G180" s="3">
        <v>1214123.6499999999</v>
      </c>
      <c r="H180" s="3">
        <v>845.98800000000006</v>
      </c>
      <c r="I180" s="4">
        <v>0.18790000000000001</v>
      </c>
      <c r="J180" s="3">
        <v>1224</v>
      </c>
      <c r="K180" s="3">
        <v>1352942.605</v>
      </c>
      <c r="L180" s="5">
        <v>12907581.983999999</v>
      </c>
      <c r="M180" t="s">
        <v>30</v>
      </c>
      <c r="N180" t="s">
        <v>30</v>
      </c>
      <c r="O180" t="s">
        <v>28</v>
      </c>
      <c r="P180" t="s">
        <v>25</v>
      </c>
      <c r="Q180" t="s">
        <v>21</v>
      </c>
      <c r="R180" t="s">
        <v>48</v>
      </c>
      <c r="S180" t="s">
        <v>29</v>
      </c>
    </row>
    <row r="181" spans="1:19" x14ac:dyDescent="0.25">
      <c r="A181" t="s">
        <v>82</v>
      </c>
      <c r="B181" t="s">
        <v>103</v>
      </c>
      <c r="C181">
        <v>4162</v>
      </c>
      <c r="D181">
        <v>2</v>
      </c>
      <c r="E181">
        <v>2014</v>
      </c>
      <c r="F181" s="3">
        <v>8415.1</v>
      </c>
      <c r="G181" s="3">
        <v>1664818</v>
      </c>
      <c r="H181" s="3">
        <v>1097.6279999999999</v>
      </c>
      <c r="I181" s="4">
        <v>0.222</v>
      </c>
      <c r="J181" s="3">
        <v>1834.8679999999999</v>
      </c>
      <c r="K181" s="3">
        <v>1705009.0930000001</v>
      </c>
      <c r="L181" s="5">
        <v>16263854.200999999</v>
      </c>
      <c r="M181" t="s">
        <v>30</v>
      </c>
      <c r="N181" t="s">
        <v>30</v>
      </c>
      <c r="O181" t="s">
        <v>28</v>
      </c>
      <c r="P181" t="s">
        <v>25</v>
      </c>
      <c r="Q181" t="s">
        <v>21</v>
      </c>
      <c r="R181" t="s">
        <v>48</v>
      </c>
      <c r="S181" t="s">
        <v>29</v>
      </c>
    </row>
    <row r="182" spans="1:19" x14ac:dyDescent="0.25">
      <c r="A182" t="s">
        <v>82</v>
      </c>
      <c r="B182" t="s">
        <v>103</v>
      </c>
      <c r="C182">
        <v>4162</v>
      </c>
      <c r="D182">
        <v>2</v>
      </c>
      <c r="E182">
        <v>2015</v>
      </c>
      <c r="F182" s="3">
        <v>8576.24</v>
      </c>
      <c r="G182" s="3">
        <v>1761618.14</v>
      </c>
      <c r="H182" s="3">
        <v>1192.7719999999999</v>
      </c>
      <c r="I182" s="4">
        <v>0.22789999999999999</v>
      </c>
      <c r="J182" s="3">
        <v>2006.1690000000001</v>
      </c>
      <c r="K182" s="3">
        <v>1842881.0190000001</v>
      </c>
      <c r="L182" s="5">
        <v>17577735.723000001</v>
      </c>
      <c r="M182" t="s">
        <v>30</v>
      </c>
      <c r="N182" t="s">
        <v>30</v>
      </c>
      <c r="O182" t="s">
        <v>28</v>
      </c>
      <c r="P182" t="s">
        <v>25</v>
      </c>
      <c r="Q182" t="s">
        <v>21</v>
      </c>
      <c r="R182" t="s">
        <v>48</v>
      </c>
      <c r="S182" t="s">
        <v>29</v>
      </c>
    </row>
    <row r="183" spans="1:19" x14ac:dyDescent="0.25">
      <c r="A183" t="s">
        <v>82</v>
      </c>
      <c r="B183" t="s">
        <v>103</v>
      </c>
      <c r="C183">
        <v>4162</v>
      </c>
      <c r="D183">
        <v>2</v>
      </c>
      <c r="E183">
        <v>2016</v>
      </c>
      <c r="F183" s="3">
        <v>7486.83</v>
      </c>
      <c r="G183" s="3">
        <v>1557511.85</v>
      </c>
      <c r="H183" s="3">
        <v>992.30799999999999</v>
      </c>
      <c r="I183" s="4">
        <v>0.20979999999999999</v>
      </c>
      <c r="J183" s="3">
        <v>1608.4090000000001</v>
      </c>
      <c r="K183" s="3">
        <v>1595029.1710000001</v>
      </c>
      <c r="L183" s="5">
        <v>15217860.902000001</v>
      </c>
      <c r="M183" t="s">
        <v>30</v>
      </c>
      <c r="N183" t="s">
        <v>30</v>
      </c>
      <c r="O183" t="s">
        <v>28</v>
      </c>
      <c r="P183" t="s">
        <v>25</v>
      </c>
      <c r="Q183" t="s">
        <v>21</v>
      </c>
      <c r="R183" t="s">
        <v>48</v>
      </c>
      <c r="S183" t="s">
        <v>29</v>
      </c>
    </row>
    <row r="184" spans="1:19" x14ac:dyDescent="0.25">
      <c r="A184" t="s">
        <v>82</v>
      </c>
      <c r="B184" t="s">
        <v>103</v>
      </c>
      <c r="C184">
        <v>4162</v>
      </c>
      <c r="D184">
        <v>2</v>
      </c>
      <c r="E184">
        <v>2017</v>
      </c>
      <c r="F184" s="3">
        <v>8285.32</v>
      </c>
      <c r="G184" s="3">
        <v>1661014.25</v>
      </c>
      <c r="H184" s="3">
        <v>1100.758</v>
      </c>
      <c r="I184" s="4">
        <v>0.2074</v>
      </c>
      <c r="J184" s="3">
        <v>1732.0609999999999</v>
      </c>
      <c r="K184" s="3">
        <v>1742997.4369999999</v>
      </c>
      <c r="L184" s="5">
        <v>16630852.532</v>
      </c>
      <c r="M184" t="s">
        <v>30</v>
      </c>
      <c r="N184" t="s">
        <v>30</v>
      </c>
      <c r="O184" t="s">
        <v>28</v>
      </c>
      <c r="P184" t="s">
        <v>25</v>
      </c>
      <c r="Q184" t="s">
        <v>21</v>
      </c>
      <c r="R184" t="s">
        <v>48</v>
      </c>
      <c r="S184" t="s">
        <v>29</v>
      </c>
    </row>
    <row r="185" spans="1:19" x14ac:dyDescent="0.25">
      <c r="A185" t="s">
        <v>82</v>
      </c>
      <c r="B185" t="s">
        <v>103</v>
      </c>
      <c r="C185">
        <v>4162</v>
      </c>
      <c r="D185">
        <v>3</v>
      </c>
      <c r="E185">
        <v>2014</v>
      </c>
      <c r="F185" s="3">
        <v>8020.89</v>
      </c>
      <c r="G185" s="3">
        <v>2398533.7400000002</v>
      </c>
      <c r="H185" s="3">
        <v>4090.221</v>
      </c>
      <c r="I185" s="4">
        <v>0.24759999999999999</v>
      </c>
      <c r="J185" s="3">
        <v>2881.94</v>
      </c>
      <c r="K185" s="3">
        <v>2387536.6710000001</v>
      </c>
      <c r="L185" s="5">
        <v>22784020.870999999</v>
      </c>
      <c r="M185" t="s">
        <v>30</v>
      </c>
      <c r="N185" t="s">
        <v>30</v>
      </c>
      <c r="O185" t="s">
        <v>28</v>
      </c>
      <c r="P185" t="s">
        <v>25</v>
      </c>
      <c r="R185" t="s">
        <v>48</v>
      </c>
      <c r="S185" t="s">
        <v>29</v>
      </c>
    </row>
    <row r="186" spans="1:19" x14ac:dyDescent="0.25">
      <c r="A186" t="s">
        <v>82</v>
      </c>
      <c r="B186" t="s">
        <v>103</v>
      </c>
      <c r="C186">
        <v>4162</v>
      </c>
      <c r="D186">
        <v>3</v>
      </c>
      <c r="E186">
        <v>2015</v>
      </c>
      <c r="F186" s="3">
        <v>7528.35</v>
      </c>
      <c r="G186" s="3">
        <v>2169541.08</v>
      </c>
      <c r="H186" s="3">
        <v>2507.5349999999999</v>
      </c>
      <c r="I186" s="4">
        <v>0.23760000000000001</v>
      </c>
      <c r="J186" s="3">
        <v>2583.2829999999999</v>
      </c>
      <c r="K186" s="3">
        <v>2237631.5019999999</v>
      </c>
      <c r="L186" s="5">
        <v>21358602.285</v>
      </c>
      <c r="M186" t="s">
        <v>30</v>
      </c>
      <c r="N186" t="s">
        <v>30</v>
      </c>
      <c r="O186" t="s">
        <v>28</v>
      </c>
      <c r="P186" t="s">
        <v>25</v>
      </c>
      <c r="R186" t="s">
        <v>48</v>
      </c>
      <c r="S186" t="s">
        <v>29</v>
      </c>
    </row>
    <row r="187" spans="1:19" x14ac:dyDescent="0.25">
      <c r="A187" t="s">
        <v>82</v>
      </c>
      <c r="B187" t="s">
        <v>103</v>
      </c>
      <c r="C187">
        <v>4162</v>
      </c>
      <c r="D187">
        <v>3</v>
      </c>
      <c r="E187">
        <v>2016</v>
      </c>
      <c r="F187" s="3">
        <v>8425.6</v>
      </c>
      <c r="G187" s="3">
        <v>2348885.3199999998</v>
      </c>
      <c r="H187" s="3">
        <v>2118.5329999999999</v>
      </c>
      <c r="I187" s="4">
        <v>0.20830000000000001</v>
      </c>
      <c r="J187" s="3">
        <v>2544.8829999999998</v>
      </c>
      <c r="K187" s="3">
        <v>2540864.9739999999</v>
      </c>
      <c r="L187" s="5">
        <v>24238011.022999998</v>
      </c>
      <c r="M187" t="s">
        <v>30</v>
      </c>
      <c r="N187" t="s">
        <v>30</v>
      </c>
      <c r="O187" t="s">
        <v>28</v>
      </c>
      <c r="P187" t="s">
        <v>25</v>
      </c>
      <c r="R187" t="s">
        <v>48</v>
      </c>
      <c r="S187" t="s">
        <v>29</v>
      </c>
    </row>
    <row r="188" spans="1:19" x14ac:dyDescent="0.25">
      <c r="A188" t="s">
        <v>82</v>
      </c>
      <c r="B188" t="s">
        <v>103</v>
      </c>
      <c r="C188">
        <v>4162</v>
      </c>
      <c r="D188">
        <v>3</v>
      </c>
      <c r="E188">
        <v>2017</v>
      </c>
      <c r="F188" s="3">
        <v>8248.18</v>
      </c>
      <c r="G188" s="3">
        <v>2263991.81</v>
      </c>
      <c r="H188" s="3">
        <v>2100.9659999999999</v>
      </c>
      <c r="I188" s="4">
        <v>0.22020000000000001</v>
      </c>
      <c r="J188" s="3">
        <v>2611.7350000000001</v>
      </c>
      <c r="K188" s="3">
        <v>2449814.5550000002</v>
      </c>
      <c r="L188" s="5">
        <v>23374625.616999999</v>
      </c>
      <c r="M188" t="s">
        <v>30</v>
      </c>
      <c r="N188" t="s">
        <v>30</v>
      </c>
      <c r="O188" t="s">
        <v>28</v>
      </c>
      <c r="P188" t="s">
        <v>25</v>
      </c>
      <c r="R188" t="s">
        <v>48</v>
      </c>
      <c r="S188" t="s">
        <v>29</v>
      </c>
    </row>
    <row r="189" spans="1:19" x14ac:dyDescent="0.25">
      <c r="A189" t="s">
        <v>82</v>
      </c>
      <c r="B189" t="s">
        <v>104</v>
      </c>
      <c r="C189">
        <v>7504</v>
      </c>
      <c r="D189">
        <v>1</v>
      </c>
      <c r="E189">
        <v>2014</v>
      </c>
      <c r="F189" s="3">
        <v>7778.58</v>
      </c>
      <c r="G189" s="3">
        <v>635918.14</v>
      </c>
      <c r="H189" s="3">
        <v>356.96199999999999</v>
      </c>
      <c r="I189" s="4">
        <v>0.13009999999999999</v>
      </c>
      <c r="J189" s="3">
        <v>487.69900000000001</v>
      </c>
      <c r="K189" s="3">
        <v>775366.02800000005</v>
      </c>
      <c r="L189" s="5">
        <v>7392917.699</v>
      </c>
      <c r="M189" t="s">
        <v>49</v>
      </c>
      <c r="N189" t="s">
        <v>49</v>
      </c>
      <c r="O189" t="s">
        <v>24</v>
      </c>
      <c r="P189" t="s">
        <v>25</v>
      </c>
      <c r="R189" t="s">
        <v>40</v>
      </c>
      <c r="S189" t="s">
        <v>37</v>
      </c>
    </row>
    <row r="190" spans="1:19" x14ac:dyDescent="0.25">
      <c r="A190" t="s">
        <v>82</v>
      </c>
      <c r="B190" t="s">
        <v>104</v>
      </c>
      <c r="C190">
        <v>7504</v>
      </c>
      <c r="D190">
        <v>1</v>
      </c>
      <c r="E190">
        <v>2015</v>
      </c>
      <c r="F190" s="3">
        <v>8237.42</v>
      </c>
      <c r="G190" s="3">
        <v>673931.49</v>
      </c>
      <c r="H190" s="3">
        <v>360.90499999999997</v>
      </c>
      <c r="I190" s="4">
        <v>0.1268</v>
      </c>
      <c r="J190" s="3">
        <v>508.58199999999999</v>
      </c>
      <c r="K190" s="3">
        <v>829057.40599999996</v>
      </c>
      <c r="L190" s="5">
        <v>7904775.5049999999</v>
      </c>
      <c r="M190" t="s">
        <v>49</v>
      </c>
      <c r="N190" t="s">
        <v>49</v>
      </c>
      <c r="O190" t="s">
        <v>24</v>
      </c>
      <c r="P190" t="s">
        <v>25</v>
      </c>
      <c r="R190" t="s">
        <v>40</v>
      </c>
      <c r="S190" t="s">
        <v>37</v>
      </c>
    </row>
    <row r="191" spans="1:19" x14ac:dyDescent="0.25">
      <c r="A191" t="s">
        <v>82</v>
      </c>
      <c r="B191" t="s">
        <v>104</v>
      </c>
      <c r="C191">
        <v>7504</v>
      </c>
      <c r="D191">
        <v>1</v>
      </c>
      <c r="E191">
        <v>2016</v>
      </c>
      <c r="F191" s="3">
        <v>8345.93</v>
      </c>
      <c r="G191" s="3">
        <v>663086.93000000005</v>
      </c>
      <c r="H191" s="3">
        <v>386.464</v>
      </c>
      <c r="I191" s="4">
        <v>0.1353</v>
      </c>
      <c r="J191" s="3">
        <v>552.70399999999995</v>
      </c>
      <c r="K191" s="3">
        <v>836247.152</v>
      </c>
      <c r="L191" s="5">
        <v>7973400.5889999997</v>
      </c>
      <c r="M191" t="s">
        <v>49</v>
      </c>
      <c r="N191" t="s">
        <v>49</v>
      </c>
      <c r="O191" t="s">
        <v>24</v>
      </c>
      <c r="P191" t="s">
        <v>25</v>
      </c>
      <c r="R191" t="s">
        <v>40</v>
      </c>
      <c r="S191" t="s">
        <v>37</v>
      </c>
    </row>
    <row r="192" spans="1:19" x14ac:dyDescent="0.25">
      <c r="A192" t="s">
        <v>82</v>
      </c>
      <c r="B192" t="s">
        <v>104</v>
      </c>
      <c r="C192">
        <v>7504</v>
      </c>
      <c r="D192">
        <v>1</v>
      </c>
      <c r="E192">
        <v>2017</v>
      </c>
      <c r="F192" s="3">
        <v>7040.26</v>
      </c>
      <c r="G192" s="3">
        <v>601744.71</v>
      </c>
      <c r="H192" s="3">
        <v>349.83499999999998</v>
      </c>
      <c r="I192" s="4">
        <v>0.1416</v>
      </c>
      <c r="J192" s="3">
        <v>525.63599999999997</v>
      </c>
      <c r="K192" s="3">
        <v>760364.65800000005</v>
      </c>
      <c r="L192" s="5">
        <v>7249843.0959999999</v>
      </c>
      <c r="M192" t="s">
        <v>49</v>
      </c>
      <c r="N192" t="s">
        <v>49</v>
      </c>
      <c r="O192" t="s">
        <v>24</v>
      </c>
      <c r="P192" t="s">
        <v>25</v>
      </c>
      <c r="R192" t="s">
        <v>40</v>
      </c>
      <c r="S192" t="s">
        <v>37</v>
      </c>
    </row>
    <row r="193" spans="1:19" x14ac:dyDescent="0.25">
      <c r="A193" t="s">
        <v>82</v>
      </c>
      <c r="B193" t="s">
        <v>104</v>
      </c>
      <c r="C193">
        <v>7504</v>
      </c>
      <c r="D193" t="s">
        <v>43</v>
      </c>
      <c r="E193">
        <v>2014</v>
      </c>
      <c r="F193" s="3">
        <v>338.77</v>
      </c>
      <c r="G193" s="3">
        <v>11225.8</v>
      </c>
      <c r="H193" s="3">
        <v>3.2000000000000001E-2</v>
      </c>
      <c r="I193" s="4">
        <v>5.6899999999999999E-2</v>
      </c>
      <c r="J193" s="3">
        <v>2.9340000000000002</v>
      </c>
      <c r="K193" s="3">
        <v>6420.7960000000003</v>
      </c>
      <c r="L193" s="5">
        <v>108048.598</v>
      </c>
      <c r="M193" t="s">
        <v>49</v>
      </c>
      <c r="N193" t="s">
        <v>49</v>
      </c>
      <c r="O193" t="s">
        <v>19</v>
      </c>
      <c r="P193" t="s">
        <v>21</v>
      </c>
      <c r="S193" t="s">
        <v>20</v>
      </c>
    </row>
    <row r="194" spans="1:19" x14ac:dyDescent="0.25">
      <c r="A194" t="s">
        <v>82</v>
      </c>
      <c r="B194" t="s">
        <v>104</v>
      </c>
      <c r="C194">
        <v>7504</v>
      </c>
      <c r="D194" t="s">
        <v>43</v>
      </c>
      <c r="E194">
        <v>2015</v>
      </c>
      <c r="F194" s="3">
        <v>262.5</v>
      </c>
      <c r="G194" s="3">
        <v>8398.89</v>
      </c>
      <c r="H194" s="3">
        <v>2.5000000000000001E-2</v>
      </c>
      <c r="I194" s="4">
        <v>5.5E-2</v>
      </c>
      <c r="J194" s="3">
        <v>2.2730000000000001</v>
      </c>
      <c r="K194" s="3">
        <v>4983.9160000000002</v>
      </c>
      <c r="L194" s="5">
        <v>83877.053</v>
      </c>
      <c r="M194" t="s">
        <v>49</v>
      </c>
      <c r="N194" t="s">
        <v>49</v>
      </c>
      <c r="O194" t="s">
        <v>19</v>
      </c>
      <c r="P194" t="s">
        <v>21</v>
      </c>
      <c r="S194" t="s">
        <v>20</v>
      </c>
    </row>
    <row r="195" spans="1:19" x14ac:dyDescent="0.25">
      <c r="A195" t="s">
        <v>82</v>
      </c>
      <c r="B195" t="s">
        <v>104</v>
      </c>
      <c r="C195">
        <v>7504</v>
      </c>
      <c r="D195" t="s">
        <v>43</v>
      </c>
      <c r="E195">
        <v>2016</v>
      </c>
      <c r="F195" s="3">
        <v>329.74</v>
      </c>
      <c r="G195" s="3">
        <v>9360.51</v>
      </c>
      <c r="H195" s="3">
        <v>2.8000000000000001E-2</v>
      </c>
      <c r="I195" s="4">
        <v>6.3399999999999998E-2</v>
      </c>
      <c r="J195" s="3">
        <v>2.887</v>
      </c>
      <c r="K195" s="3">
        <v>5571.1679999999997</v>
      </c>
      <c r="L195" s="5">
        <v>93741.232000000004</v>
      </c>
      <c r="M195" t="s">
        <v>49</v>
      </c>
      <c r="N195" t="s">
        <v>49</v>
      </c>
      <c r="O195" t="s">
        <v>19</v>
      </c>
      <c r="P195" t="s">
        <v>21</v>
      </c>
      <c r="S195" t="s">
        <v>20</v>
      </c>
    </row>
    <row r="196" spans="1:19" x14ac:dyDescent="0.25">
      <c r="A196" t="s">
        <v>82</v>
      </c>
      <c r="B196" t="s">
        <v>104</v>
      </c>
      <c r="C196">
        <v>7504</v>
      </c>
      <c r="D196" t="s">
        <v>43</v>
      </c>
      <c r="E196">
        <v>2017</v>
      </c>
      <c r="F196" s="3">
        <v>407.32</v>
      </c>
      <c r="G196" s="3">
        <v>13121.17</v>
      </c>
      <c r="H196" s="3">
        <v>3.7999999999999999E-2</v>
      </c>
      <c r="I196" s="4">
        <v>7.2400000000000006E-2</v>
      </c>
      <c r="J196" s="3">
        <v>4.5999999999999996</v>
      </c>
      <c r="K196" s="3">
        <v>7555.0959999999995</v>
      </c>
      <c r="L196" s="5">
        <v>127123.463</v>
      </c>
      <c r="M196" t="s">
        <v>49</v>
      </c>
      <c r="N196" t="s">
        <v>49</v>
      </c>
      <c r="O196" t="s">
        <v>19</v>
      </c>
      <c r="P196" t="s">
        <v>21</v>
      </c>
      <c r="S196" t="s">
        <v>20</v>
      </c>
    </row>
    <row r="197" spans="1:19" x14ac:dyDescent="0.25">
      <c r="A197" t="s">
        <v>82</v>
      </c>
      <c r="B197" t="s">
        <v>105</v>
      </c>
      <c r="C197">
        <v>55477</v>
      </c>
      <c r="D197" t="s">
        <v>44</v>
      </c>
      <c r="E197">
        <v>2014</v>
      </c>
      <c r="F197" s="3">
        <v>149.19</v>
      </c>
      <c r="G197" s="3">
        <v>4555.95</v>
      </c>
      <c r="H197" s="3">
        <v>1.2999999999999999E-2</v>
      </c>
      <c r="I197" s="4">
        <v>6.0600000000000001E-2</v>
      </c>
      <c r="J197" s="3">
        <v>1.3089999999999999</v>
      </c>
      <c r="K197" s="3">
        <v>2566.5740000000001</v>
      </c>
      <c r="L197" s="5">
        <v>43177.120999999999</v>
      </c>
      <c r="M197" t="s">
        <v>119</v>
      </c>
      <c r="N197" t="s">
        <v>49</v>
      </c>
      <c r="O197" t="s">
        <v>19</v>
      </c>
      <c r="P197" t="s">
        <v>21</v>
      </c>
      <c r="S197" t="s">
        <v>20</v>
      </c>
    </row>
    <row r="198" spans="1:19" x14ac:dyDescent="0.25">
      <c r="A198" t="s">
        <v>82</v>
      </c>
      <c r="B198" t="s">
        <v>105</v>
      </c>
      <c r="C198">
        <v>55477</v>
      </c>
      <c r="D198" t="s">
        <v>44</v>
      </c>
      <c r="E198">
        <v>2015</v>
      </c>
      <c r="F198" s="3">
        <v>275.45999999999998</v>
      </c>
      <c r="G198" s="3">
        <v>7247.66</v>
      </c>
      <c r="H198" s="3">
        <v>2.1000000000000001E-2</v>
      </c>
      <c r="I198" s="4">
        <v>6.1400000000000003E-2</v>
      </c>
      <c r="J198" s="3">
        <v>2.1949999999999998</v>
      </c>
      <c r="K198" s="3">
        <v>4206.0959999999995</v>
      </c>
      <c r="L198" s="5">
        <v>70792.725999999995</v>
      </c>
      <c r="M198" t="s">
        <v>106</v>
      </c>
      <c r="N198" t="s">
        <v>49</v>
      </c>
      <c r="O198" t="s">
        <v>19</v>
      </c>
      <c r="P198" t="s">
        <v>21</v>
      </c>
      <c r="S198" t="s">
        <v>20</v>
      </c>
    </row>
    <row r="199" spans="1:19" x14ac:dyDescent="0.25">
      <c r="A199" t="s">
        <v>82</v>
      </c>
      <c r="B199" t="s">
        <v>105</v>
      </c>
      <c r="C199">
        <v>55477</v>
      </c>
      <c r="D199" t="s">
        <v>44</v>
      </c>
      <c r="E199">
        <v>2016</v>
      </c>
      <c r="F199" s="3">
        <v>228.12</v>
      </c>
      <c r="G199" s="3">
        <v>5462.72</v>
      </c>
      <c r="H199" s="3">
        <v>1.7000000000000001E-2</v>
      </c>
      <c r="I199" s="4">
        <v>6.1600000000000002E-2</v>
      </c>
      <c r="J199" s="3">
        <v>1.756</v>
      </c>
      <c r="K199" s="3">
        <v>3405.509</v>
      </c>
      <c r="L199" s="5">
        <v>57294.942999999999</v>
      </c>
      <c r="M199" t="s">
        <v>106</v>
      </c>
      <c r="N199" t="s">
        <v>49</v>
      </c>
      <c r="O199" t="s">
        <v>19</v>
      </c>
      <c r="P199" t="s">
        <v>21</v>
      </c>
      <c r="S199" t="s">
        <v>20</v>
      </c>
    </row>
    <row r="200" spans="1:19" x14ac:dyDescent="0.25">
      <c r="A200" t="s">
        <v>82</v>
      </c>
      <c r="B200" t="s">
        <v>105</v>
      </c>
      <c r="C200">
        <v>55477</v>
      </c>
      <c r="D200" t="s">
        <v>44</v>
      </c>
      <c r="E200">
        <v>2017</v>
      </c>
      <c r="F200" s="3">
        <v>283.67</v>
      </c>
      <c r="G200" s="3">
        <v>7464.06</v>
      </c>
      <c r="H200" s="3">
        <v>2.4E-2</v>
      </c>
      <c r="I200" s="4">
        <v>6.7299999999999999E-2</v>
      </c>
      <c r="J200" s="3">
        <v>2.665</v>
      </c>
      <c r="K200" s="3">
        <v>4718.8860000000004</v>
      </c>
      <c r="L200" s="5">
        <v>79413.918999999994</v>
      </c>
      <c r="M200" t="s">
        <v>106</v>
      </c>
      <c r="N200" t="s">
        <v>49</v>
      </c>
      <c r="O200" t="s">
        <v>19</v>
      </c>
      <c r="P200" t="s">
        <v>21</v>
      </c>
      <c r="S200" t="s">
        <v>20</v>
      </c>
    </row>
    <row r="201" spans="1:19" x14ac:dyDescent="0.25">
      <c r="A201" t="s">
        <v>82</v>
      </c>
      <c r="B201" t="s">
        <v>107</v>
      </c>
      <c r="C201">
        <v>55479</v>
      </c>
      <c r="D201">
        <v>1</v>
      </c>
      <c r="E201">
        <v>2014</v>
      </c>
      <c r="F201" s="3">
        <v>8451.42</v>
      </c>
      <c r="G201" s="3">
        <v>785891.19</v>
      </c>
      <c r="H201" s="3">
        <v>347.73899999999998</v>
      </c>
      <c r="I201" s="4">
        <v>0.1328</v>
      </c>
      <c r="J201" s="3">
        <v>589.29300000000001</v>
      </c>
      <c r="K201" s="3">
        <v>925438.35699999996</v>
      </c>
      <c r="L201" s="5">
        <v>8823793.5559999999</v>
      </c>
      <c r="M201" t="s">
        <v>108</v>
      </c>
      <c r="N201" t="s">
        <v>49</v>
      </c>
      <c r="O201" t="s">
        <v>24</v>
      </c>
      <c r="P201" t="s">
        <v>25</v>
      </c>
      <c r="R201" t="s">
        <v>40</v>
      </c>
      <c r="S201" t="s">
        <v>38</v>
      </c>
    </row>
    <row r="202" spans="1:19" x14ac:dyDescent="0.25">
      <c r="A202" t="s">
        <v>82</v>
      </c>
      <c r="B202" t="s">
        <v>107</v>
      </c>
      <c r="C202">
        <v>55479</v>
      </c>
      <c r="D202">
        <v>1</v>
      </c>
      <c r="E202">
        <v>2015</v>
      </c>
      <c r="F202" s="3">
        <v>8739.0400000000009</v>
      </c>
      <c r="G202" s="3">
        <v>817683.55</v>
      </c>
      <c r="H202" s="3">
        <v>310.94600000000003</v>
      </c>
      <c r="I202" s="4">
        <v>0.13139999999999999</v>
      </c>
      <c r="J202" s="3">
        <v>600.70399999999995</v>
      </c>
      <c r="K202" s="3">
        <v>956230.03500000003</v>
      </c>
      <c r="L202" s="5">
        <v>9117329.4940000009</v>
      </c>
      <c r="M202" t="s">
        <v>108</v>
      </c>
      <c r="N202" t="s">
        <v>49</v>
      </c>
      <c r="O202" t="s">
        <v>24</v>
      </c>
      <c r="P202" t="s">
        <v>25</v>
      </c>
      <c r="R202" t="s">
        <v>40</v>
      </c>
      <c r="S202" t="s">
        <v>38</v>
      </c>
    </row>
    <row r="203" spans="1:19" x14ac:dyDescent="0.25">
      <c r="A203" t="s">
        <v>82</v>
      </c>
      <c r="B203" t="s">
        <v>107</v>
      </c>
      <c r="C203">
        <v>55479</v>
      </c>
      <c r="D203">
        <v>1</v>
      </c>
      <c r="E203">
        <v>2016</v>
      </c>
      <c r="F203" s="3">
        <v>8495.43</v>
      </c>
      <c r="G203" s="3">
        <v>788704.96</v>
      </c>
      <c r="H203" s="3">
        <v>343.12</v>
      </c>
      <c r="I203" s="4">
        <v>0.1346</v>
      </c>
      <c r="J203" s="3">
        <v>592.28700000000003</v>
      </c>
      <c r="K203" s="3">
        <v>919488.45200000005</v>
      </c>
      <c r="L203" s="5">
        <v>8767065.1889999993</v>
      </c>
      <c r="M203" t="s">
        <v>108</v>
      </c>
      <c r="N203" t="s">
        <v>49</v>
      </c>
      <c r="O203" t="s">
        <v>24</v>
      </c>
      <c r="P203" t="s">
        <v>25</v>
      </c>
      <c r="R203" t="s">
        <v>40</v>
      </c>
      <c r="S203" t="s">
        <v>38</v>
      </c>
    </row>
    <row r="204" spans="1:19" x14ac:dyDescent="0.25">
      <c r="A204" t="s">
        <v>82</v>
      </c>
      <c r="B204" t="s">
        <v>107</v>
      </c>
      <c r="C204">
        <v>55479</v>
      </c>
      <c r="D204">
        <v>1</v>
      </c>
      <c r="E204">
        <v>2017</v>
      </c>
      <c r="F204" s="3">
        <v>8574.93</v>
      </c>
      <c r="G204" s="3">
        <v>801831.07</v>
      </c>
      <c r="H204" s="3">
        <v>454.73</v>
      </c>
      <c r="I204" s="4">
        <v>0.12770000000000001</v>
      </c>
      <c r="J204" s="3">
        <v>586.56100000000004</v>
      </c>
      <c r="K204" s="3">
        <v>959100.50100000005</v>
      </c>
      <c r="L204" s="5">
        <v>9144685.0219999999</v>
      </c>
      <c r="M204" t="s">
        <v>108</v>
      </c>
      <c r="N204" t="s">
        <v>49</v>
      </c>
      <c r="O204" t="s">
        <v>24</v>
      </c>
      <c r="P204" t="s">
        <v>25</v>
      </c>
      <c r="R204" t="s">
        <v>40</v>
      </c>
      <c r="S204" t="s">
        <v>38</v>
      </c>
    </row>
    <row r="205" spans="1:19" x14ac:dyDescent="0.25">
      <c r="A205" t="s">
        <v>82</v>
      </c>
      <c r="B205" t="s">
        <v>109</v>
      </c>
      <c r="C205">
        <v>56319</v>
      </c>
      <c r="D205">
        <v>1</v>
      </c>
      <c r="E205">
        <v>2014</v>
      </c>
      <c r="F205" s="3">
        <v>8694.49</v>
      </c>
      <c r="G205" s="3">
        <v>765450.23999999999</v>
      </c>
      <c r="H205" s="3">
        <v>192.79599999999999</v>
      </c>
      <c r="I205" s="4">
        <v>6.1800000000000001E-2</v>
      </c>
      <c r="J205" s="3">
        <v>251.16300000000001</v>
      </c>
      <c r="K205" s="3">
        <v>853938.63100000005</v>
      </c>
      <c r="L205" s="5">
        <v>8142020.2029999997</v>
      </c>
      <c r="M205" t="s">
        <v>84</v>
      </c>
      <c r="N205" t="s">
        <v>49</v>
      </c>
      <c r="O205" t="s">
        <v>24</v>
      </c>
      <c r="P205" t="s">
        <v>25</v>
      </c>
      <c r="R205" t="s">
        <v>40</v>
      </c>
      <c r="S205" t="s">
        <v>38</v>
      </c>
    </row>
    <row r="206" spans="1:19" x14ac:dyDescent="0.25">
      <c r="A206" t="s">
        <v>82</v>
      </c>
      <c r="B206" t="s">
        <v>109</v>
      </c>
      <c r="C206">
        <v>56319</v>
      </c>
      <c r="D206">
        <v>1</v>
      </c>
      <c r="E206">
        <v>2015</v>
      </c>
      <c r="F206" s="3">
        <v>8000.75</v>
      </c>
      <c r="G206" s="3">
        <v>742314.33</v>
      </c>
      <c r="H206" s="3">
        <v>173.50200000000001</v>
      </c>
      <c r="I206" s="4">
        <v>5.6800000000000003E-2</v>
      </c>
      <c r="J206" s="3">
        <v>228.97</v>
      </c>
      <c r="K206" s="3">
        <v>845110.55799999996</v>
      </c>
      <c r="L206" s="5">
        <v>8057880.2709999997</v>
      </c>
      <c r="M206" t="s">
        <v>84</v>
      </c>
      <c r="N206" t="s">
        <v>49</v>
      </c>
      <c r="O206" t="s">
        <v>24</v>
      </c>
      <c r="P206" t="s">
        <v>25</v>
      </c>
      <c r="R206" t="s">
        <v>40</v>
      </c>
      <c r="S206" t="s">
        <v>38</v>
      </c>
    </row>
    <row r="207" spans="1:19" x14ac:dyDescent="0.25">
      <c r="A207" t="s">
        <v>82</v>
      </c>
      <c r="B207" t="s">
        <v>109</v>
      </c>
      <c r="C207">
        <v>56319</v>
      </c>
      <c r="D207">
        <v>1</v>
      </c>
      <c r="E207">
        <v>2016</v>
      </c>
      <c r="F207" s="3">
        <v>8733.61</v>
      </c>
      <c r="G207" s="3">
        <v>808470.59</v>
      </c>
      <c r="H207" s="3">
        <v>239.90600000000001</v>
      </c>
      <c r="I207" s="4">
        <v>5.5100000000000003E-2</v>
      </c>
      <c r="J207" s="3">
        <v>236.68199999999999</v>
      </c>
      <c r="K207" s="3">
        <v>902316.70799999998</v>
      </c>
      <c r="L207" s="5">
        <v>8603309.3110000007</v>
      </c>
      <c r="M207" t="s">
        <v>84</v>
      </c>
      <c r="N207" t="s">
        <v>49</v>
      </c>
      <c r="O207" t="s">
        <v>24</v>
      </c>
      <c r="P207" t="s">
        <v>25</v>
      </c>
      <c r="R207" t="s">
        <v>40</v>
      </c>
      <c r="S207" t="s">
        <v>38</v>
      </c>
    </row>
    <row r="208" spans="1:19" x14ac:dyDescent="0.25">
      <c r="A208" t="s">
        <v>82</v>
      </c>
      <c r="B208" t="s">
        <v>109</v>
      </c>
      <c r="C208">
        <v>56319</v>
      </c>
      <c r="D208">
        <v>1</v>
      </c>
      <c r="E208">
        <v>2017</v>
      </c>
      <c r="F208" s="3">
        <v>8409.52</v>
      </c>
      <c r="G208" s="3">
        <v>819518.14</v>
      </c>
      <c r="H208" s="3">
        <v>267.05700000000002</v>
      </c>
      <c r="I208" s="4">
        <v>5.0900000000000001E-2</v>
      </c>
      <c r="J208" s="3">
        <v>227.745</v>
      </c>
      <c r="K208" s="3">
        <v>940031.97900000005</v>
      </c>
      <c r="L208" s="5">
        <v>8962948.9289999995</v>
      </c>
      <c r="M208" t="s">
        <v>84</v>
      </c>
      <c r="N208" t="s">
        <v>49</v>
      </c>
      <c r="O208" t="s">
        <v>24</v>
      </c>
      <c r="P208" t="s">
        <v>25</v>
      </c>
      <c r="R208" t="s">
        <v>40</v>
      </c>
      <c r="S208" t="s">
        <v>38</v>
      </c>
    </row>
    <row r="209" spans="1:19" x14ac:dyDescent="0.25">
      <c r="A209" t="s">
        <v>82</v>
      </c>
      <c r="B209" t="s">
        <v>110</v>
      </c>
      <c r="C209">
        <v>56596</v>
      </c>
      <c r="D209">
        <v>1</v>
      </c>
      <c r="E209">
        <v>2014</v>
      </c>
      <c r="F209" s="3">
        <v>8390.24</v>
      </c>
      <c r="G209" s="3">
        <v>928014.58</v>
      </c>
      <c r="H209" s="3">
        <v>254.27500000000001</v>
      </c>
      <c r="I209" s="4">
        <v>4.3200000000000002E-2</v>
      </c>
      <c r="J209" s="3">
        <v>187.38</v>
      </c>
      <c r="K209" s="3">
        <v>985958.353</v>
      </c>
      <c r="L209" s="5">
        <v>9400844.7799999993</v>
      </c>
      <c r="M209" t="s">
        <v>111</v>
      </c>
      <c r="N209" t="s">
        <v>49</v>
      </c>
      <c r="O209" t="s">
        <v>24</v>
      </c>
      <c r="P209" t="s">
        <v>25</v>
      </c>
      <c r="R209" t="s">
        <v>40</v>
      </c>
      <c r="S209" t="s">
        <v>42</v>
      </c>
    </row>
    <row r="210" spans="1:19" x14ac:dyDescent="0.25">
      <c r="A210" t="s">
        <v>82</v>
      </c>
      <c r="B210" t="s">
        <v>110</v>
      </c>
      <c r="C210">
        <v>56596</v>
      </c>
      <c r="D210">
        <v>1</v>
      </c>
      <c r="E210">
        <v>2015</v>
      </c>
      <c r="F210" s="3">
        <v>7936.49</v>
      </c>
      <c r="G210" s="3">
        <v>862698.18</v>
      </c>
      <c r="H210" s="3">
        <v>214.12899999999999</v>
      </c>
      <c r="I210" s="4">
        <v>4.5999999999999999E-2</v>
      </c>
      <c r="J210" s="3">
        <v>172.79300000000001</v>
      </c>
      <c r="K210" s="3">
        <v>908724.603</v>
      </c>
      <c r="L210" s="5">
        <v>8664418.4409999996</v>
      </c>
      <c r="M210" t="s">
        <v>111</v>
      </c>
      <c r="N210" t="s">
        <v>49</v>
      </c>
      <c r="O210" t="s">
        <v>24</v>
      </c>
      <c r="P210" t="s">
        <v>25</v>
      </c>
      <c r="R210" t="s">
        <v>40</v>
      </c>
      <c r="S210" t="s">
        <v>42</v>
      </c>
    </row>
    <row r="211" spans="1:19" x14ac:dyDescent="0.25">
      <c r="A211" t="s">
        <v>82</v>
      </c>
      <c r="B211" t="s">
        <v>110</v>
      </c>
      <c r="C211">
        <v>56596</v>
      </c>
      <c r="D211">
        <v>1</v>
      </c>
      <c r="E211">
        <v>2016</v>
      </c>
      <c r="F211" s="3">
        <v>8161.13</v>
      </c>
      <c r="G211" s="3">
        <v>903793.52</v>
      </c>
      <c r="H211" s="3">
        <v>231.69200000000001</v>
      </c>
      <c r="I211" s="4">
        <v>4.0500000000000001E-2</v>
      </c>
      <c r="J211" s="3">
        <v>175.905</v>
      </c>
      <c r="K211" s="3">
        <v>967612.08200000005</v>
      </c>
      <c r="L211" s="5">
        <v>9225958.7229999993</v>
      </c>
      <c r="M211" t="s">
        <v>111</v>
      </c>
      <c r="N211" t="s">
        <v>49</v>
      </c>
      <c r="O211" t="s">
        <v>24</v>
      </c>
      <c r="P211" t="s">
        <v>25</v>
      </c>
      <c r="R211" t="s">
        <v>40</v>
      </c>
      <c r="S211" t="s">
        <v>42</v>
      </c>
    </row>
    <row r="212" spans="1:19" x14ac:dyDescent="0.25">
      <c r="A212" t="s">
        <v>82</v>
      </c>
      <c r="B212" t="s">
        <v>110</v>
      </c>
      <c r="C212">
        <v>56596</v>
      </c>
      <c r="D212">
        <v>1</v>
      </c>
      <c r="E212">
        <v>2017</v>
      </c>
      <c r="F212" s="3">
        <v>7902.86</v>
      </c>
      <c r="G212" s="3">
        <v>852169.29</v>
      </c>
      <c r="H212" s="3">
        <v>280.47000000000003</v>
      </c>
      <c r="I212" s="4">
        <v>4.3200000000000002E-2</v>
      </c>
      <c r="J212" s="3">
        <v>179.483</v>
      </c>
      <c r="K212" s="3">
        <v>937421.5</v>
      </c>
      <c r="L212" s="5">
        <v>8938059.648</v>
      </c>
      <c r="M212" t="s">
        <v>111</v>
      </c>
      <c r="N212" t="s">
        <v>49</v>
      </c>
      <c r="O212" t="s">
        <v>24</v>
      </c>
      <c r="P212" t="s">
        <v>25</v>
      </c>
      <c r="R212" t="s">
        <v>40</v>
      </c>
      <c r="S212" t="s">
        <v>42</v>
      </c>
    </row>
    <row r="213" spans="1:19" x14ac:dyDescent="0.25">
      <c r="A213" t="s">
        <v>82</v>
      </c>
      <c r="B213" t="s">
        <v>112</v>
      </c>
      <c r="C213">
        <v>6101</v>
      </c>
      <c r="D213" t="s">
        <v>113</v>
      </c>
      <c r="E213">
        <v>2014</v>
      </c>
      <c r="F213" s="3">
        <v>8548.52</v>
      </c>
      <c r="G213" s="3">
        <v>2898125.76</v>
      </c>
      <c r="H213" s="3">
        <v>2374.3969999999999</v>
      </c>
      <c r="I213" s="4">
        <v>0.1956</v>
      </c>
      <c r="J213" s="3">
        <v>3168.337</v>
      </c>
      <c r="K213" s="3">
        <v>3365339.4819999998</v>
      </c>
      <c r="L213" s="5">
        <v>32087539.881999999</v>
      </c>
      <c r="M213" t="s">
        <v>114</v>
      </c>
      <c r="N213" t="s">
        <v>30</v>
      </c>
      <c r="O213" t="s">
        <v>24</v>
      </c>
      <c r="P213" t="s">
        <v>25</v>
      </c>
      <c r="R213" t="s">
        <v>40</v>
      </c>
      <c r="S213" t="s">
        <v>37</v>
      </c>
    </row>
    <row r="214" spans="1:19" x14ac:dyDescent="0.25">
      <c r="A214" t="s">
        <v>82</v>
      </c>
      <c r="B214" t="s">
        <v>112</v>
      </c>
      <c r="C214">
        <v>6101</v>
      </c>
      <c r="D214" t="s">
        <v>113</v>
      </c>
      <c r="E214">
        <v>2015</v>
      </c>
      <c r="F214" s="3">
        <v>8228.66</v>
      </c>
      <c r="G214" s="3">
        <v>2886986.86</v>
      </c>
      <c r="H214" s="3">
        <v>2525.4279999999999</v>
      </c>
      <c r="I214" s="4">
        <v>0.21970000000000001</v>
      </c>
      <c r="J214" s="3">
        <v>3599.4050000000002</v>
      </c>
      <c r="K214" s="3">
        <v>3406657.0890000002</v>
      </c>
      <c r="L214" s="5">
        <v>32481457.596000001</v>
      </c>
      <c r="M214" t="s">
        <v>114</v>
      </c>
      <c r="N214" t="s">
        <v>30</v>
      </c>
      <c r="O214" t="s">
        <v>24</v>
      </c>
      <c r="P214" t="s">
        <v>25</v>
      </c>
      <c r="R214" t="s">
        <v>40</v>
      </c>
      <c r="S214" t="s">
        <v>37</v>
      </c>
    </row>
    <row r="215" spans="1:19" x14ac:dyDescent="0.25">
      <c r="A215" t="s">
        <v>82</v>
      </c>
      <c r="B215" t="s">
        <v>112</v>
      </c>
      <c r="C215">
        <v>6101</v>
      </c>
      <c r="D215" t="s">
        <v>113</v>
      </c>
      <c r="E215">
        <v>2016</v>
      </c>
      <c r="F215" s="3">
        <v>6803.69</v>
      </c>
      <c r="G215" s="3">
        <v>2316864.98</v>
      </c>
      <c r="H215" s="3">
        <v>1967.202</v>
      </c>
      <c r="I215" s="4">
        <v>0.22320000000000001</v>
      </c>
      <c r="J215" s="3">
        <v>2900.5729999999999</v>
      </c>
      <c r="K215" s="3">
        <v>2688266.2149999999</v>
      </c>
      <c r="L215" s="5">
        <v>25631857.386999998</v>
      </c>
      <c r="M215" t="s">
        <v>114</v>
      </c>
      <c r="N215" t="s">
        <v>30</v>
      </c>
      <c r="O215" t="s">
        <v>24</v>
      </c>
      <c r="P215" t="s">
        <v>25</v>
      </c>
      <c r="R215" t="s">
        <v>40</v>
      </c>
      <c r="S215" t="s">
        <v>37</v>
      </c>
    </row>
    <row r="216" spans="1:19" x14ac:dyDescent="0.25">
      <c r="A216" t="s">
        <v>82</v>
      </c>
      <c r="B216" t="s">
        <v>112</v>
      </c>
      <c r="C216">
        <v>6101</v>
      </c>
      <c r="D216" t="s">
        <v>113</v>
      </c>
      <c r="E216">
        <v>2017</v>
      </c>
      <c r="F216" s="3">
        <v>8349.5300000000007</v>
      </c>
      <c r="G216" s="3">
        <v>2901324.59</v>
      </c>
      <c r="H216" s="3">
        <v>2450.3240000000001</v>
      </c>
      <c r="I216" s="4">
        <v>0.22570000000000001</v>
      </c>
      <c r="J216" s="3">
        <v>3660.7379999999998</v>
      </c>
      <c r="K216" s="3">
        <v>3380148.946</v>
      </c>
      <c r="L216" s="5">
        <v>32228737.298</v>
      </c>
      <c r="M216" t="s">
        <v>114</v>
      </c>
      <c r="N216" t="s">
        <v>30</v>
      </c>
      <c r="O216" t="s">
        <v>24</v>
      </c>
      <c r="P216" t="s">
        <v>25</v>
      </c>
      <c r="R216" t="s">
        <v>40</v>
      </c>
      <c r="S216" t="s">
        <v>37</v>
      </c>
    </row>
  </sheetData>
  <sortState ref="A2:S2613">
    <sortCondition ref="A2:A2613"/>
    <sortCondition ref="B2:B2613"/>
    <sortCondition ref="D2:D2613"/>
    <sortCondition ref="E2:E26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tabSelected="1" zoomScale="75" zoomScaleNormal="75" workbookViewId="0">
      <pane xSplit="6" ySplit="1" topLeftCell="G2" activePane="bottomRight" state="frozen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1" width="7.42578125" customWidth="1"/>
    <col min="2" max="2" width="31.7109375" customWidth="1"/>
    <col min="3" max="3" width="9.28515625" customWidth="1"/>
    <col min="4" max="4" width="7.42578125" bestFit="1" customWidth="1"/>
    <col min="5" max="5" width="7.42578125" customWidth="1"/>
    <col min="6" max="6" width="11.28515625" style="3" customWidth="1"/>
    <col min="7" max="7" width="24.5703125" style="10" customWidth="1"/>
    <col min="8" max="8" width="13.85546875" style="9" customWidth="1"/>
    <col min="9" max="9" width="14.85546875" style="9" customWidth="1"/>
    <col min="10" max="10" width="15.28515625" style="9" customWidth="1"/>
    <col min="11" max="11" width="15" style="9" customWidth="1"/>
    <col min="12" max="12" width="7.5703125" style="9" customWidth="1"/>
    <col min="13" max="13" width="7.7109375" style="9" customWidth="1"/>
    <col min="14" max="14" width="10.140625" style="9" customWidth="1"/>
    <col min="15" max="15" width="9.5703125" style="9" customWidth="1"/>
    <col min="16" max="16" width="11.85546875" style="3" customWidth="1"/>
    <col min="17" max="18" width="13.140625" style="4" bestFit="1" customWidth="1"/>
    <col min="19" max="19" width="10.28515625" style="3" bestFit="1" customWidth="1"/>
    <col min="20" max="20" width="9.85546875" style="3" bestFit="1" customWidth="1"/>
    <col min="21" max="21" width="15" style="3" bestFit="1" customWidth="1"/>
    <col min="22" max="22" width="10.140625" style="5" customWidth="1"/>
    <col min="23" max="23" width="32.7109375" hidden="1" customWidth="1"/>
    <col min="24" max="24" width="29.7109375" customWidth="1"/>
    <col min="25" max="25" width="29.42578125" hidden="1" customWidth="1"/>
    <col min="26" max="26" width="28.5703125" hidden="1" customWidth="1"/>
    <col min="27" max="27" width="27.7109375" hidden="1" customWidth="1"/>
    <col min="28" max="28" width="33.140625" customWidth="1"/>
    <col min="29" max="29" width="51.5703125" customWidth="1"/>
  </cols>
  <sheetData>
    <row r="1" spans="1:29" s="43" customFormat="1" ht="45.75" thickTop="1" x14ac:dyDescent="0.2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8" t="s">
        <v>5</v>
      </c>
      <c r="G1" s="39" t="s">
        <v>120</v>
      </c>
      <c r="H1" s="39" t="s">
        <v>121</v>
      </c>
      <c r="I1" s="39" t="s">
        <v>122</v>
      </c>
      <c r="J1" s="39" t="s">
        <v>123</v>
      </c>
      <c r="K1" s="39" t="s">
        <v>124</v>
      </c>
      <c r="L1" s="40" t="s">
        <v>125</v>
      </c>
      <c r="M1" s="40" t="s">
        <v>126</v>
      </c>
      <c r="N1" s="40" t="s">
        <v>9</v>
      </c>
      <c r="O1" s="39" t="s">
        <v>127</v>
      </c>
      <c r="P1" s="38" t="s">
        <v>6</v>
      </c>
      <c r="Q1" s="41" t="s">
        <v>8</v>
      </c>
      <c r="R1" s="41" t="s">
        <v>126</v>
      </c>
      <c r="S1" s="38" t="s">
        <v>9</v>
      </c>
      <c r="T1" s="38" t="s">
        <v>7</v>
      </c>
      <c r="U1" s="38" t="s">
        <v>10</v>
      </c>
      <c r="V1" s="42" t="s">
        <v>11</v>
      </c>
      <c r="W1" s="37" t="s">
        <v>12</v>
      </c>
      <c r="X1" s="37" t="s">
        <v>13</v>
      </c>
      <c r="Y1" s="37" t="s">
        <v>14</v>
      </c>
      <c r="Z1" s="37" t="s">
        <v>15</v>
      </c>
      <c r="AA1" s="37" t="s">
        <v>16</v>
      </c>
      <c r="AB1" s="37" t="s">
        <v>17</v>
      </c>
      <c r="AC1" s="37" t="s">
        <v>18</v>
      </c>
    </row>
    <row r="2" spans="1:29" s="44" customFormat="1" x14ac:dyDescent="0.25">
      <c r="A2" s="44" t="s">
        <v>50</v>
      </c>
      <c r="B2" s="44" t="s">
        <v>51</v>
      </c>
      <c r="C2" s="44">
        <v>7790</v>
      </c>
      <c r="D2" s="44">
        <v>43101</v>
      </c>
      <c r="E2" s="44">
        <v>2014</v>
      </c>
      <c r="F2" s="9">
        <v>8513</v>
      </c>
      <c r="G2" s="10"/>
      <c r="H2" s="10">
        <v>499.5</v>
      </c>
      <c r="I2" s="14">
        <f>P2/(H$2*8760)</f>
        <v>0.8455271481527189</v>
      </c>
      <c r="J2" s="10">
        <f>V2/P2*1000</f>
        <v>10444.142114825087</v>
      </c>
      <c r="K2" s="10"/>
      <c r="L2" s="10"/>
      <c r="M2" s="10"/>
      <c r="N2" s="10"/>
      <c r="O2" s="10"/>
      <c r="P2" s="9">
        <v>3699705.5</v>
      </c>
      <c r="Q2" s="45">
        <v>0.36059999999999998</v>
      </c>
      <c r="R2" s="45">
        <f>T2*2000/V2</f>
        <v>7.1953416403909523E-2</v>
      </c>
      <c r="S2" s="9">
        <v>7057.3509999999997</v>
      </c>
      <c r="T2" s="9">
        <v>1390.1489999999999</v>
      </c>
      <c r="U2" s="9">
        <v>3964490.8</v>
      </c>
      <c r="V2" s="46">
        <v>38640250.024999999</v>
      </c>
      <c r="W2" s="44" t="s">
        <v>52</v>
      </c>
      <c r="X2" s="44" t="s">
        <v>53</v>
      </c>
      <c r="Y2" s="44" t="s">
        <v>24</v>
      </c>
      <c r="Z2" s="44" t="s">
        <v>25</v>
      </c>
      <c r="AA2" s="44" t="s">
        <v>35</v>
      </c>
      <c r="AB2" s="44" t="s">
        <v>36</v>
      </c>
      <c r="AC2" s="44" t="s">
        <v>45</v>
      </c>
    </row>
    <row r="3" spans="1:29" s="44" customFormat="1" x14ac:dyDescent="0.25">
      <c r="A3" s="44" t="s">
        <v>50</v>
      </c>
      <c r="B3" s="44" t="s">
        <v>51</v>
      </c>
      <c r="C3" s="44">
        <v>7790</v>
      </c>
      <c r="D3" s="44">
        <v>43101</v>
      </c>
      <c r="E3" s="44">
        <v>2015</v>
      </c>
      <c r="F3" s="9">
        <v>8431.75</v>
      </c>
      <c r="G3" s="10"/>
      <c r="H3" s="10"/>
      <c r="I3" s="14">
        <f t="shared" ref="I3:I5" si="0">P3/(H$2*8760)</f>
        <v>0.82837255063282456</v>
      </c>
      <c r="J3" s="10">
        <f t="shared" ref="J3:J5" si="1">V3/P3*1000</f>
        <v>9934.6729547333416</v>
      </c>
      <c r="K3" s="10"/>
      <c r="L3" s="10"/>
      <c r="M3" s="10"/>
      <c r="N3" s="10"/>
      <c r="O3" s="10"/>
      <c r="P3" s="9">
        <v>3624643.5</v>
      </c>
      <c r="Q3" s="45">
        <v>0.37569999999999998</v>
      </c>
      <c r="R3" s="45">
        <f t="shared" ref="R3:R5" si="2">T3*2000/V3</f>
        <v>7.0892779005315321E-2</v>
      </c>
      <c r="S3" s="9">
        <v>6836.9859999999999</v>
      </c>
      <c r="T3" s="9">
        <v>1276.412</v>
      </c>
      <c r="U3" s="9">
        <v>3694587.45</v>
      </c>
      <c r="V3" s="46">
        <v>36009647.75</v>
      </c>
      <c r="W3" s="44" t="s">
        <v>52</v>
      </c>
      <c r="X3" s="44" t="s">
        <v>53</v>
      </c>
      <c r="Y3" s="44" t="s">
        <v>24</v>
      </c>
      <c r="Z3" s="44" t="s">
        <v>25</v>
      </c>
      <c r="AA3" s="44" t="s">
        <v>35</v>
      </c>
      <c r="AB3" s="44" t="s">
        <v>36</v>
      </c>
      <c r="AC3" s="44" t="s">
        <v>45</v>
      </c>
    </row>
    <row r="4" spans="1:29" s="44" customFormat="1" x14ac:dyDescent="0.25">
      <c r="A4" s="44" t="s">
        <v>50</v>
      </c>
      <c r="B4" s="44" t="s">
        <v>51</v>
      </c>
      <c r="C4" s="44">
        <v>7790</v>
      </c>
      <c r="D4" s="44">
        <v>43101</v>
      </c>
      <c r="E4" s="44">
        <v>2016</v>
      </c>
      <c r="F4" s="9">
        <v>7618.5</v>
      </c>
      <c r="G4" s="10"/>
      <c r="H4" s="10"/>
      <c r="I4" s="14">
        <f t="shared" si="0"/>
        <v>0.74474348778001742</v>
      </c>
      <c r="J4" s="10">
        <f t="shared" si="1"/>
        <v>10744.072263771499</v>
      </c>
      <c r="K4" s="10"/>
      <c r="L4" s="10"/>
      <c r="M4" s="10"/>
      <c r="N4" s="10"/>
      <c r="O4" s="10"/>
      <c r="P4" s="9">
        <v>3258714.5</v>
      </c>
      <c r="Q4" s="45">
        <v>0.31409999999999999</v>
      </c>
      <c r="R4" s="45">
        <f t="shared" si="2"/>
        <v>7.4547758851368717E-2</v>
      </c>
      <c r="S4" s="9">
        <v>5574.3440000000001</v>
      </c>
      <c r="T4" s="9">
        <v>1305.028</v>
      </c>
      <c r="U4" s="9">
        <v>3592216.5</v>
      </c>
      <c r="V4" s="46">
        <v>35011864.075000003</v>
      </c>
      <c r="W4" s="44" t="s">
        <v>52</v>
      </c>
      <c r="X4" s="44" t="s">
        <v>53</v>
      </c>
      <c r="Y4" s="44" t="s">
        <v>24</v>
      </c>
      <c r="Z4" s="44" t="s">
        <v>25</v>
      </c>
      <c r="AA4" s="44" t="s">
        <v>35</v>
      </c>
      <c r="AB4" s="44" t="s">
        <v>36</v>
      </c>
      <c r="AC4" s="44" t="s">
        <v>45</v>
      </c>
    </row>
    <row r="5" spans="1:29" s="44" customFormat="1" x14ac:dyDescent="0.25">
      <c r="A5" s="44" t="s">
        <v>50</v>
      </c>
      <c r="B5" s="44" t="s">
        <v>51</v>
      </c>
      <c r="C5" s="44">
        <v>7790</v>
      </c>
      <c r="D5" s="44">
        <v>43101</v>
      </c>
      <c r="E5" s="44">
        <v>2017</v>
      </c>
      <c r="F5" s="9">
        <v>8411.56</v>
      </c>
      <c r="G5" s="10"/>
      <c r="H5" s="10"/>
      <c r="I5" s="14">
        <f t="shared" si="0"/>
        <v>0.82771240647039734</v>
      </c>
      <c r="J5" s="10">
        <f t="shared" si="1"/>
        <v>11012.303952777633</v>
      </c>
      <c r="K5" s="28" t="s">
        <v>130</v>
      </c>
      <c r="L5" s="29" t="s">
        <v>131</v>
      </c>
      <c r="M5" s="29" t="s">
        <v>131</v>
      </c>
      <c r="N5" s="10"/>
      <c r="O5" s="10"/>
      <c r="P5" s="9">
        <v>3621754.96</v>
      </c>
      <c r="Q5" s="45">
        <v>0.26440000000000002</v>
      </c>
      <c r="R5" s="45">
        <f t="shared" si="2"/>
        <v>6.6134009412379624E-2</v>
      </c>
      <c r="S5" s="9">
        <v>5378.9380000000001</v>
      </c>
      <c r="T5" s="9">
        <v>1318.84</v>
      </c>
      <c r="U5" s="9">
        <v>4092085.2749999999</v>
      </c>
      <c r="V5" s="46">
        <v>39883866.461999997</v>
      </c>
      <c r="W5" s="44" t="s">
        <v>52</v>
      </c>
      <c r="X5" s="44" t="s">
        <v>53</v>
      </c>
      <c r="Y5" s="44" t="s">
        <v>24</v>
      </c>
      <c r="Z5" s="44" t="s">
        <v>25</v>
      </c>
      <c r="AA5" s="44" t="s">
        <v>35</v>
      </c>
      <c r="AB5" s="44" t="s">
        <v>36</v>
      </c>
      <c r="AC5" s="44" t="s">
        <v>45</v>
      </c>
    </row>
    <row r="6" spans="1:29" s="22" customFormat="1" x14ac:dyDescent="0.25">
      <c r="F6" s="21"/>
      <c r="G6" s="36"/>
      <c r="H6" s="21"/>
      <c r="I6" s="23" t="s">
        <v>129</v>
      </c>
      <c r="J6" s="21">
        <f>AVERAGE(J2:J5)</f>
        <v>10533.79782152689</v>
      </c>
      <c r="K6" s="24">
        <f>H2*8760*0.85</f>
        <v>3719277</v>
      </c>
      <c r="L6" s="25">
        <f>Q5</f>
        <v>0.26440000000000002</v>
      </c>
      <c r="M6" s="25">
        <f>R5</f>
        <v>6.6134009412379624E-2</v>
      </c>
      <c r="N6" s="21">
        <f>J6*K6/1000*L6/2000</f>
        <v>5179.3464011457199</v>
      </c>
      <c r="O6" s="21">
        <f>J6*K6/1000*M6/2000</f>
        <v>1295.5028125693857</v>
      </c>
      <c r="P6" s="21"/>
      <c r="Q6" s="26"/>
      <c r="R6" s="26"/>
      <c r="S6" s="21"/>
      <c r="T6" s="21"/>
      <c r="U6" s="21"/>
      <c r="V6" s="27"/>
    </row>
    <row r="7" spans="1:29" s="44" customFormat="1" x14ac:dyDescent="0.25">
      <c r="F7" s="9"/>
      <c r="G7" s="10"/>
      <c r="H7" s="10"/>
      <c r="I7" s="10"/>
      <c r="J7" s="10"/>
      <c r="K7" s="10"/>
      <c r="L7" s="10"/>
      <c r="M7" s="10"/>
      <c r="N7" s="10"/>
      <c r="O7" s="10"/>
      <c r="P7" s="9"/>
      <c r="Q7" s="45"/>
      <c r="R7" s="45"/>
      <c r="S7" s="9"/>
      <c r="T7" s="9"/>
      <c r="U7" s="9"/>
      <c r="V7" s="46"/>
    </row>
    <row r="8" spans="1:29" s="47" customFormat="1" x14ac:dyDescent="0.25">
      <c r="A8" s="47" t="s">
        <v>50</v>
      </c>
      <c r="B8" s="47" t="s">
        <v>54</v>
      </c>
      <c r="C8" s="47">
        <v>3644</v>
      </c>
      <c r="D8" s="47">
        <v>1</v>
      </c>
      <c r="E8" s="47">
        <v>2014</v>
      </c>
      <c r="F8" s="15">
        <v>8601.0400000000009</v>
      </c>
      <c r="G8" s="15"/>
      <c r="H8" s="15"/>
      <c r="I8" s="16"/>
      <c r="J8" s="15"/>
      <c r="K8" s="15"/>
      <c r="L8" s="15"/>
      <c r="M8" s="15"/>
      <c r="N8" s="15"/>
      <c r="O8" s="15"/>
      <c r="P8" s="15">
        <v>542579.87</v>
      </c>
      <c r="Q8" s="48">
        <v>0.44779999999999998</v>
      </c>
      <c r="R8" s="48"/>
      <c r="S8" s="15">
        <v>1317.356</v>
      </c>
      <c r="T8" s="15">
        <v>3797.5390000000002</v>
      </c>
      <c r="U8" s="15">
        <v>595006.68500000006</v>
      </c>
      <c r="V8" s="49">
        <v>5799258.9460000005</v>
      </c>
      <c r="W8" s="47" t="s">
        <v>30</v>
      </c>
      <c r="X8" s="47" t="s">
        <v>30</v>
      </c>
      <c r="Y8" s="47" t="s">
        <v>28</v>
      </c>
      <c r="Z8" s="47" t="s">
        <v>25</v>
      </c>
    </row>
    <row r="9" spans="1:29" s="47" customFormat="1" x14ac:dyDescent="0.25">
      <c r="A9" s="47" t="s">
        <v>50</v>
      </c>
      <c r="B9" s="47" t="s">
        <v>54</v>
      </c>
      <c r="C9" s="47">
        <v>3644</v>
      </c>
      <c r="D9" s="47">
        <v>1</v>
      </c>
      <c r="E9" s="47">
        <v>2015</v>
      </c>
      <c r="F9" s="15">
        <v>2512.2600000000002</v>
      </c>
      <c r="G9" s="15"/>
      <c r="H9" s="15"/>
      <c r="I9" s="16"/>
      <c r="J9" s="15"/>
      <c r="K9" s="15"/>
      <c r="L9" s="15"/>
      <c r="M9" s="15"/>
      <c r="N9" s="15"/>
      <c r="O9" s="15"/>
      <c r="P9" s="15">
        <v>155177.59</v>
      </c>
      <c r="Q9" s="48">
        <v>0.47799999999999998</v>
      </c>
      <c r="R9" s="48"/>
      <c r="S9" s="15">
        <v>398.678</v>
      </c>
      <c r="T9" s="15">
        <v>1073.893</v>
      </c>
      <c r="U9" s="15">
        <v>170345.193</v>
      </c>
      <c r="V9" s="49">
        <v>1660301.017</v>
      </c>
      <c r="W9" s="47" t="s">
        <v>30</v>
      </c>
      <c r="X9" s="47" t="s">
        <v>30</v>
      </c>
      <c r="Y9" s="47" t="s">
        <v>28</v>
      </c>
      <c r="Z9" s="47" t="s">
        <v>25</v>
      </c>
    </row>
    <row r="10" spans="1:29" s="47" customFormat="1" x14ac:dyDescent="0.25">
      <c r="A10" s="47" t="s">
        <v>50</v>
      </c>
      <c r="B10" s="47" t="s">
        <v>54</v>
      </c>
      <c r="C10" s="47">
        <v>3644</v>
      </c>
      <c r="D10" s="47">
        <v>2</v>
      </c>
      <c r="E10" s="47">
        <v>2014</v>
      </c>
      <c r="F10" s="15">
        <v>8459.1</v>
      </c>
      <c r="G10" s="15"/>
      <c r="H10" s="15"/>
      <c r="I10" s="16"/>
      <c r="J10" s="15"/>
      <c r="K10" s="15"/>
      <c r="L10" s="15"/>
      <c r="M10" s="15"/>
      <c r="N10" s="15"/>
      <c r="O10" s="15"/>
      <c r="P10" s="15">
        <v>834807.84</v>
      </c>
      <c r="Q10" s="48">
        <v>0.46679999999999999</v>
      </c>
      <c r="R10" s="48"/>
      <c r="S10" s="15">
        <v>1952.4749999999999</v>
      </c>
      <c r="T10" s="15">
        <v>5443.3370000000004</v>
      </c>
      <c r="U10" s="15">
        <v>851956.47499999998</v>
      </c>
      <c r="V10" s="49">
        <v>8303669.8339999998</v>
      </c>
      <c r="W10" s="47" t="s">
        <v>30</v>
      </c>
      <c r="X10" s="47" t="s">
        <v>30</v>
      </c>
      <c r="Y10" s="47" t="s">
        <v>28</v>
      </c>
      <c r="Z10" s="47" t="s">
        <v>25</v>
      </c>
    </row>
    <row r="11" spans="1:29" s="47" customFormat="1" x14ac:dyDescent="0.25">
      <c r="A11" s="47" t="s">
        <v>50</v>
      </c>
      <c r="B11" s="47" t="s">
        <v>54</v>
      </c>
      <c r="C11" s="47">
        <v>3644</v>
      </c>
      <c r="D11" s="47">
        <v>2</v>
      </c>
      <c r="E11" s="47">
        <v>2015</v>
      </c>
      <c r="F11" s="15">
        <v>2511.09</v>
      </c>
      <c r="G11" s="15"/>
      <c r="H11" s="17"/>
      <c r="I11" s="16"/>
      <c r="J11" s="15"/>
      <c r="K11" s="18"/>
      <c r="L11" s="15"/>
      <c r="M11" s="15"/>
      <c r="N11" s="15"/>
      <c r="O11" s="15"/>
      <c r="P11" s="15">
        <v>267363.96999999997</v>
      </c>
      <c r="Q11" s="48">
        <v>0.47020000000000001</v>
      </c>
      <c r="R11" s="48"/>
      <c r="S11" s="15">
        <v>649.15300000000002</v>
      </c>
      <c r="T11" s="15">
        <v>1742.163</v>
      </c>
      <c r="U11" s="15">
        <v>280971.80800000002</v>
      </c>
      <c r="V11" s="49">
        <v>2738545.78</v>
      </c>
      <c r="W11" s="47" t="s">
        <v>30</v>
      </c>
      <c r="X11" s="47" t="s">
        <v>30</v>
      </c>
      <c r="Y11" s="47" t="s">
        <v>28</v>
      </c>
      <c r="Z11" s="47" t="s">
        <v>25</v>
      </c>
    </row>
    <row r="12" spans="1:29" s="50" customFormat="1" x14ac:dyDescent="0.25">
      <c r="F12" s="10"/>
      <c r="G12" s="10"/>
      <c r="H12" s="10"/>
      <c r="I12" s="11"/>
      <c r="J12" s="10"/>
      <c r="K12" s="12"/>
      <c r="L12" s="13"/>
      <c r="M12" s="13"/>
      <c r="N12" s="10"/>
      <c r="O12" s="10"/>
      <c r="P12" s="10"/>
      <c r="Q12" s="51"/>
      <c r="R12" s="51"/>
      <c r="S12" s="10"/>
      <c r="T12" s="10"/>
      <c r="U12" s="10"/>
      <c r="V12" s="52"/>
    </row>
    <row r="13" spans="1:29" s="47" customFormat="1" x14ac:dyDescent="0.25">
      <c r="A13" s="47" t="s">
        <v>82</v>
      </c>
      <c r="B13" s="47" t="s">
        <v>86</v>
      </c>
      <c r="C13" s="47">
        <v>4158</v>
      </c>
      <c r="D13" s="47" t="s">
        <v>87</v>
      </c>
      <c r="E13" s="47">
        <v>2014</v>
      </c>
      <c r="F13" s="15">
        <v>8580.4500000000007</v>
      </c>
      <c r="G13" s="15"/>
      <c r="H13" s="15"/>
      <c r="I13" s="17"/>
      <c r="J13" s="15"/>
      <c r="K13" s="19"/>
      <c r="L13" s="20"/>
      <c r="M13" s="20"/>
      <c r="N13" s="15"/>
      <c r="O13" s="15"/>
      <c r="P13" s="15">
        <v>778026.09</v>
      </c>
      <c r="Q13" s="48">
        <v>0.38619999999999999</v>
      </c>
      <c r="R13" s="48"/>
      <c r="S13" s="15">
        <v>1552.434</v>
      </c>
      <c r="T13" s="15">
        <v>2631.6370000000002</v>
      </c>
      <c r="U13" s="15">
        <v>834126.33299999998</v>
      </c>
      <c r="V13" s="49">
        <v>7953156.2309999997</v>
      </c>
      <c r="W13" s="47" t="s">
        <v>30</v>
      </c>
      <c r="X13" s="47" t="s">
        <v>30</v>
      </c>
      <c r="Y13" s="47" t="s">
        <v>24</v>
      </c>
      <c r="Z13" s="47" t="s">
        <v>25</v>
      </c>
    </row>
    <row r="14" spans="1:29" s="47" customFormat="1" x14ac:dyDescent="0.25">
      <c r="A14" s="47" t="s">
        <v>82</v>
      </c>
      <c r="B14" s="47" t="s">
        <v>86</v>
      </c>
      <c r="C14" s="47">
        <v>4158</v>
      </c>
      <c r="D14" s="47" t="s">
        <v>87</v>
      </c>
      <c r="E14" s="47">
        <v>2015</v>
      </c>
      <c r="F14" s="15">
        <v>8643.0300000000007</v>
      </c>
      <c r="G14" s="15"/>
      <c r="H14" s="15"/>
      <c r="I14" s="16"/>
      <c r="J14" s="15"/>
      <c r="K14" s="15"/>
      <c r="L14" s="15"/>
      <c r="M14" s="15"/>
      <c r="N14" s="15"/>
      <c r="O14" s="15"/>
      <c r="P14" s="15">
        <v>813898.21</v>
      </c>
      <c r="Q14" s="48">
        <v>0.3916</v>
      </c>
      <c r="R14" s="48"/>
      <c r="S14" s="15">
        <v>1707.1849999999999</v>
      </c>
      <c r="T14" s="15">
        <v>3149.8870000000002</v>
      </c>
      <c r="U14" s="15">
        <v>912696.48499999999</v>
      </c>
      <c r="V14" s="49">
        <v>8702317.7919999994</v>
      </c>
      <c r="W14" s="47" t="s">
        <v>30</v>
      </c>
      <c r="X14" s="47" t="s">
        <v>30</v>
      </c>
      <c r="Y14" s="47" t="s">
        <v>24</v>
      </c>
      <c r="Z14" s="47" t="s">
        <v>25</v>
      </c>
    </row>
    <row r="15" spans="1:29" s="47" customFormat="1" x14ac:dyDescent="0.25">
      <c r="A15" s="47" t="s">
        <v>82</v>
      </c>
      <c r="B15" s="47" t="s">
        <v>86</v>
      </c>
      <c r="C15" s="47">
        <v>4158</v>
      </c>
      <c r="D15" s="47" t="s">
        <v>87</v>
      </c>
      <c r="E15" s="47">
        <v>2016</v>
      </c>
      <c r="F15" s="15">
        <v>7697.48</v>
      </c>
      <c r="G15" s="15"/>
      <c r="H15" s="15"/>
      <c r="I15" s="16"/>
      <c r="J15" s="15"/>
      <c r="K15" s="15"/>
      <c r="L15" s="15"/>
      <c r="M15" s="15"/>
      <c r="N15" s="15"/>
      <c r="O15" s="15"/>
      <c r="P15" s="15">
        <v>721113.01</v>
      </c>
      <c r="Q15" s="48">
        <v>0.38200000000000001</v>
      </c>
      <c r="R15" s="48"/>
      <c r="S15" s="15">
        <v>1499.479</v>
      </c>
      <c r="T15" s="15">
        <v>2837.5740000000001</v>
      </c>
      <c r="U15" s="15">
        <v>807557.44900000002</v>
      </c>
      <c r="V15" s="49">
        <v>7699833.9500000002</v>
      </c>
      <c r="W15" s="47" t="s">
        <v>30</v>
      </c>
      <c r="X15" s="47" t="s">
        <v>30</v>
      </c>
      <c r="Y15" s="47" t="s">
        <v>24</v>
      </c>
      <c r="Z15" s="47" t="s">
        <v>25</v>
      </c>
    </row>
    <row r="16" spans="1:29" s="47" customFormat="1" x14ac:dyDescent="0.25">
      <c r="A16" s="47" t="s">
        <v>82</v>
      </c>
      <c r="B16" s="47" t="s">
        <v>86</v>
      </c>
      <c r="C16" s="47">
        <v>4158</v>
      </c>
      <c r="D16" s="47" t="s">
        <v>87</v>
      </c>
      <c r="E16" s="47">
        <v>2017</v>
      </c>
      <c r="F16" s="15">
        <v>8334.67</v>
      </c>
      <c r="G16" s="15"/>
      <c r="H16" s="15"/>
      <c r="I16" s="16"/>
      <c r="J16" s="15"/>
      <c r="K16" s="15"/>
      <c r="L16" s="15"/>
      <c r="M16" s="15"/>
      <c r="N16" s="15"/>
      <c r="O16" s="15"/>
      <c r="P16" s="15">
        <v>743728.64000000001</v>
      </c>
      <c r="Q16" s="48">
        <v>0.35909999999999997</v>
      </c>
      <c r="R16" s="48"/>
      <c r="S16" s="15">
        <v>1477.222</v>
      </c>
      <c r="T16" s="15">
        <v>2924.6959999999999</v>
      </c>
      <c r="U16" s="15">
        <v>856947.94099999999</v>
      </c>
      <c r="V16" s="49">
        <v>8170765.0350000001</v>
      </c>
      <c r="W16" s="47" t="s">
        <v>30</v>
      </c>
      <c r="X16" s="47" t="s">
        <v>30</v>
      </c>
      <c r="Y16" s="47" t="s">
        <v>24</v>
      </c>
      <c r="Z16" s="47" t="s">
        <v>25</v>
      </c>
    </row>
    <row r="17" spans="1:29" s="50" customFormat="1" x14ac:dyDescent="0.25">
      <c r="F17" s="10"/>
      <c r="G17" s="10"/>
      <c r="H17" s="10"/>
      <c r="I17" s="11"/>
      <c r="J17" s="10"/>
      <c r="K17" s="12"/>
      <c r="L17" s="13"/>
      <c r="M17" s="13"/>
      <c r="N17" s="10"/>
      <c r="O17" s="10"/>
      <c r="P17" s="10"/>
      <c r="Q17" s="51"/>
      <c r="R17" s="51"/>
      <c r="S17" s="10"/>
      <c r="T17" s="10"/>
      <c r="U17" s="10"/>
      <c r="V17" s="52"/>
    </row>
    <row r="18" spans="1:29" s="47" customFormat="1" x14ac:dyDescent="0.25">
      <c r="A18" s="47" t="s">
        <v>82</v>
      </c>
      <c r="B18" s="47" t="s">
        <v>86</v>
      </c>
      <c r="C18" s="47">
        <v>4158</v>
      </c>
      <c r="D18" s="47" t="s">
        <v>88</v>
      </c>
      <c r="E18" s="47">
        <v>2014</v>
      </c>
      <c r="F18" s="15">
        <v>7907.73</v>
      </c>
      <c r="G18" s="15"/>
      <c r="H18" s="15"/>
      <c r="I18" s="17"/>
      <c r="J18" s="15"/>
      <c r="K18" s="19"/>
      <c r="L18" s="20"/>
      <c r="M18" s="20"/>
      <c r="N18" s="15"/>
      <c r="O18" s="15"/>
      <c r="P18" s="15">
        <v>739402.67</v>
      </c>
      <c r="Q18" s="48">
        <v>0.41749999999999998</v>
      </c>
      <c r="R18" s="48"/>
      <c r="S18" s="15">
        <v>1688.0239999999999</v>
      </c>
      <c r="T18" s="15">
        <v>2681.232</v>
      </c>
      <c r="U18" s="15">
        <v>836651.26199999999</v>
      </c>
      <c r="V18" s="49">
        <v>7977238.9699999997</v>
      </c>
      <c r="W18" s="47" t="s">
        <v>30</v>
      </c>
      <c r="X18" s="47" t="s">
        <v>30</v>
      </c>
      <c r="Y18" s="47" t="s">
        <v>24</v>
      </c>
      <c r="Z18" s="47" t="s">
        <v>25</v>
      </c>
    </row>
    <row r="19" spans="1:29" s="47" customFormat="1" x14ac:dyDescent="0.25">
      <c r="A19" s="47" t="s">
        <v>82</v>
      </c>
      <c r="B19" s="47" t="s">
        <v>86</v>
      </c>
      <c r="C19" s="47">
        <v>4158</v>
      </c>
      <c r="D19" s="47" t="s">
        <v>88</v>
      </c>
      <c r="E19" s="47">
        <v>2015</v>
      </c>
      <c r="F19" s="15">
        <v>8690.2199999999993</v>
      </c>
      <c r="G19" s="15"/>
      <c r="H19" s="15"/>
      <c r="I19" s="15"/>
      <c r="J19" s="15"/>
      <c r="K19" s="15"/>
      <c r="L19" s="15"/>
      <c r="M19" s="15"/>
      <c r="N19" s="15"/>
      <c r="O19" s="15"/>
      <c r="P19" s="15">
        <v>817508.01</v>
      </c>
      <c r="Q19" s="48">
        <v>0.40360000000000001</v>
      </c>
      <c r="R19" s="48"/>
      <c r="S19" s="15">
        <v>1836.287</v>
      </c>
      <c r="T19" s="15">
        <v>3272.625</v>
      </c>
      <c r="U19" s="15">
        <v>950718.36699999997</v>
      </c>
      <c r="V19" s="49">
        <v>9064807.2119999994</v>
      </c>
      <c r="W19" s="47" t="s">
        <v>30</v>
      </c>
      <c r="X19" s="47" t="s">
        <v>30</v>
      </c>
      <c r="Y19" s="47" t="s">
        <v>24</v>
      </c>
      <c r="Z19" s="47" t="s">
        <v>25</v>
      </c>
    </row>
    <row r="20" spans="1:29" s="47" customFormat="1" x14ac:dyDescent="0.25">
      <c r="A20" s="47" t="s">
        <v>82</v>
      </c>
      <c r="B20" s="47" t="s">
        <v>86</v>
      </c>
      <c r="C20" s="47">
        <v>4158</v>
      </c>
      <c r="D20" s="47" t="s">
        <v>88</v>
      </c>
      <c r="E20" s="47">
        <v>2016</v>
      </c>
      <c r="F20" s="15">
        <v>8594.91</v>
      </c>
      <c r="G20" s="15"/>
      <c r="H20" s="15"/>
      <c r="I20" s="15"/>
      <c r="J20" s="15"/>
      <c r="K20" s="15"/>
      <c r="L20" s="15"/>
      <c r="M20" s="15"/>
      <c r="N20" s="15"/>
      <c r="O20" s="15"/>
      <c r="P20" s="15">
        <v>824537.62</v>
      </c>
      <c r="Q20" s="48">
        <v>0.42380000000000001</v>
      </c>
      <c r="R20" s="48"/>
      <c r="S20" s="15">
        <v>1943.173</v>
      </c>
      <c r="T20" s="15">
        <v>3370.4140000000002</v>
      </c>
      <c r="U20" s="15">
        <v>958243.10900000005</v>
      </c>
      <c r="V20" s="49">
        <v>9136551.3949999996</v>
      </c>
      <c r="W20" s="47" t="s">
        <v>30</v>
      </c>
      <c r="X20" s="47" t="s">
        <v>30</v>
      </c>
      <c r="Y20" s="47" t="s">
        <v>24</v>
      </c>
      <c r="Z20" s="47" t="s">
        <v>25</v>
      </c>
    </row>
    <row r="21" spans="1:29" s="47" customFormat="1" x14ac:dyDescent="0.25">
      <c r="A21" s="47" t="s">
        <v>82</v>
      </c>
      <c r="B21" s="47" t="s">
        <v>86</v>
      </c>
      <c r="C21" s="47">
        <v>4158</v>
      </c>
      <c r="D21" s="47" t="s">
        <v>88</v>
      </c>
      <c r="E21" s="47">
        <v>2017</v>
      </c>
      <c r="F21" s="15">
        <v>8298.9599999999991</v>
      </c>
      <c r="G21" s="15"/>
      <c r="H21" s="15"/>
      <c r="I21" s="15"/>
      <c r="J21" s="15"/>
      <c r="K21" s="15"/>
      <c r="L21" s="15"/>
      <c r="M21" s="15"/>
      <c r="N21" s="15"/>
      <c r="O21" s="15"/>
      <c r="P21" s="15">
        <v>777277.33</v>
      </c>
      <c r="Q21" s="48">
        <v>0.39429999999999998</v>
      </c>
      <c r="R21" s="48"/>
      <c r="S21" s="15">
        <v>1750.019</v>
      </c>
      <c r="T21" s="15">
        <v>3176.8380000000002</v>
      </c>
      <c r="U21" s="15">
        <v>915548.07400000002</v>
      </c>
      <c r="V21" s="49">
        <v>8729455.8550000004</v>
      </c>
      <c r="W21" s="47" t="s">
        <v>30</v>
      </c>
      <c r="X21" s="47" t="s">
        <v>30</v>
      </c>
      <c r="Y21" s="47" t="s">
        <v>24</v>
      </c>
      <c r="Z21" s="47" t="s">
        <v>25</v>
      </c>
    </row>
    <row r="22" spans="1:29" s="50" customFormat="1" x14ac:dyDescent="0.25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51"/>
      <c r="R22" s="51"/>
      <c r="S22" s="10"/>
      <c r="T22" s="10"/>
      <c r="U22" s="10"/>
      <c r="V22" s="52"/>
    </row>
    <row r="23" spans="1:29" s="47" customFormat="1" x14ac:dyDescent="0.25">
      <c r="A23" s="47" t="s">
        <v>82</v>
      </c>
      <c r="B23" s="47" t="s">
        <v>86</v>
      </c>
      <c r="C23" s="47">
        <v>4158</v>
      </c>
      <c r="D23" s="47" t="s">
        <v>89</v>
      </c>
      <c r="E23" s="47">
        <v>2014</v>
      </c>
      <c r="F23" s="15">
        <v>8256.2800000000007</v>
      </c>
      <c r="G23" s="15"/>
      <c r="H23" s="15"/>
      <c r="I23" s="15"/>
      <c r="J23" s="15"/>
      <c r="K23" s="15"/>
      <c r="L23" s="15"/>
      <c r="M23" s="15"/>
      <c r="N23" s="15"/>
      <c r="O23" s="15"/>
      <c r="P23" s="15">
        <v>1638351.54</v>
      </c>
      <c r="Q23" s="48">
        <v>0.23100000000000001</v>
      </c>
      <c r="R23" s="48"/>
      <c r="S23" s="15">
        <v>1948.501</v>
      </c>
      <c r="T23" s="15">
        <v>801.553</v>
      </c>
      <c r="U23" s="15">
        <v>1757772.051</v>
      </c>
      <c r="V23" s="49">
        <v>16759869.557</v>
      </c>
      <c r="W23" s="47" t="s">
        <v>30</v>
      </c>
      <c r="X23" s="47" t="s">
        <v>30</v>
      </c>
      <c r="Y23" s="47" t="s">
        <v>24</v>
      </c>
      <c r="Z23" s="47" t="s">
        <v>25</v>
      </c>
      <c r="AB23" s="47" t="s">
        <v>40</v>
      </c>
      <c r="AC23" s="47" t="s">
        <v>37</v>
      </c>
    </row>
    <row r="24" spans="1:29" s="47" customFormat="1" x14ac:dyDescent="0.25">
      <c r="A24" s="47" t="s">
        <v>82</v>
      </c>
      <c r="B24" s="47" t="s">
        <v>86</v>
      </c>
      <c r="C24" s="47">
        <v>4158</v>
      </c>
      <c r="D24" s="47" t="s">
        <v>89</v>
      </c>
      <c r="E24" s="47">
        <v>2015</v>
      </c>
      <c r="F24" s="15">
        <v>7615.98</v>
      </c>
      <c r="G24" s="15"/>
      <c r="H24" s="15"/>
      <c r="I24" s="15"/>
      <c r="J24" s="15"/>
      <c r="K24" s="15"/>
      <c r="L24" s="15"/>
      <c r="M24" s="15"/>
      <c r="N24" s="15"/>
      <c r="O24" s="15"/>
      <c r="P24" s="15">
        <v>1474020.16</v>
      </c>
      <c r="Q24" s="48">
        <v>0.22520000000000001</v>
      </c>
      <c r="R24" s="48"/>
      <c r="S24" s="15">
        <v>1772.8309999999999</v>
      </c>
      <c r="T24" s="15">
        <v>839.85699999999997</v>
      </c>
      <c r="U24" s="15">
        <v>1619469.0970000001</v>
      </c>
      <c r="V24" s="49">
        <v>15441164.896</v>
      </c>
      <c r="W24" s="47" t="s">
        <v>30</v>
      </c>
      <c r="X24" s="47" t="s">
        <v>30</v>
      </c>
      <c r="Y24" s="47" t="s">
        <v>24</v>
      </c>
      <c r="Z24" s="47" t="s">
        <v>25</v>
      </c>
      <c r="AB24" s="47" t="s">
        <v>40</v>
      </c>
      <c r="AC24" s="47" t="s">
        <v>37</v>
      </c>
    </row>
    <row r="25" spans="1:29" s="47" customFormat="1" x14ac:dyDescent="0.25">
      <c r="A25" s="47" t="s">
        <v>82</v>
      </c>
      <c r="B25" s="47" t="s">
        <v>86</v>
      </c>
      <c r="C25" s="47">
        <v>4158</v>
      </c>
      <c r="D25" s="47" t="s">
        <v>89</v>
      </c>
      <c r="E25" s="47">
        <v>2016</v>
      </c>
      <c r="F25" s="15">
        <v>7985.16</v>
      </c>
      <c r="G25" s="15"/>
      <c r="H25" s="15"/>
      <c r="I25" s="15"/>
      <c r="J25" s="15"/>
      <c r="K25" s="15"/>
      <c r="L25" s="15"/>
      <c r="M25" s="15"/>
      <c r="N25" s="15"/>
      <c r="O25" s="15"/>
      <c r="P25" s="15">
        <v>1553255.78</v>
      </c>
      <c r="Q25" s="48">
        <v>0.2195</v>
      </c>
      <c r="R25" s="48"/>
      <c r="S25" s="15">
        <v>1766.867</v>
      </c>
      <c r="T25" s="15">
        <v>871.81899999999996</v>
      </c>
      <c r="U25" s="15">
        <v>1667937.4569999999</v>
      </c>
      <c r="V25" s="49">
        <v>15903241.293</v>
      </c>
      <c r="W25" s="47" t="s">
        <v>30</v>
      </c>
      <c r="X25" s="47" t="s">
        <v>30</v>
      </c>
      <c r="Y25" s="47" t="s">
        <v>24</v>
      </c>
      <c r="Z25" s="47" t="s">
        <v>25</v>
      </c>
      <c r="AB25" s="47" t="s">
        <v>40</v>
      </c>
      <c r="AC25" s="47" t="s">
        <v>37</v>
      </c>
    </row>
    <row r="26" spans="1:29" s="47" customFormat="1" x14ac:dyDescent="0.25">
      <c r="A26" s="47" t="s">
        <v>82</v>
      </c>
      <c r="B26" s="47" t="s">
        <v>86</v>
      </c>
      <c r="C26" s="47">
        <v>4158</v>
      </c>
      <c r="D26" s="47" t="s">
        <v>89</v>
      </c>
      <c r="E26" s="47">
        <v>2017</v>
      </c>
      <c r="F26" s="15">
        <v>7211.71</v>
      </c>
      <c r="G26" s="15"/>
      <c r="H26" s="15"/>
      <c r="I26" s="15"/>
      <c r="J26" s="15"/>
      <c r="K26" s="15"/>
      <c r="L26" s="15"/>
      <c r="M26" s="15"/>
      <c r="N26" s="15"/>
      <c r="O26" s="15"/>
      <c r="P26" s="15">
        <v>1381807.19</v>
      </c>
      <c r="Q26" s="48">
        <v>0.22969999999999999</v>
      </c>
      <c r="R26" s="48"/>
      <c r="S26" s="15">
        <v>1656.299</v>
      </c>
      <c r="T26" s="15">
        <v>787.76599999999996</v>
      </c>
      <c r="U26" s="15">
        <v>1489014.4620000001</v>
      </c>
      <c r="V26" s="49">
        <v>14197320.878</v>
      </c>
      <c r="W26" s="47" t="s">
        <v>30</v>
      </c>
      <c r="X26" s="47" t="s">
        <v>30</v>
      </c>
      <c r="Y26" s="47" t="s">
        <v>24</v>
      </c>
      <c r="Z26" s="47" t="s">
        <v>25</v>
      </c>
      <c r="AB26" s="47" t="s">
        <v>40</v>
      </c>
      <c r="AC26" s="47" t="s">
        <v>37</v>
      </c>
    </row>
    <row r="27" spans="1:29" s="50" customFormat="1" x14ac:dyDescent="0.25"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51"/>
      <c r="R27" s="51"/>
      <c r="S27" s="10"/>
      <c r="T27" s="10"/>
      <c r="U27" s="10"/>
      <c r="V27" s="52"/>
    </row>
    <row r="28" spans="1:29" s="47" customFormat="1" x14ac:dyDescent="0.25">
      <c r="A28" s="47" t="s">
        <v>82</v>
      </c>
      <c r="B28" s="47" t="s">
        <v>86</v>
      </c>
      <c r="C28" s="47">
        <v>4158</v>
      </c>
      <c r="D28" s="47" t="s">
        <v>90</v>
      </c>
      <c r="E28" s="47">
        <v>2014</v>
      </c>
      <c r="F28" s="15">
        <v>8368.74</v>
      </c>
      <c r="G28" s="15"/>
      <c r="H28" s="15"/>
      <c r="I28" s="15"/>
      <c r="J28" s="15"/>
      <c r="K28" s="15"/>
      <c r="L28" s="15"/>
      <c r="M28" s="15"/>
      <c r="N28" s="15"/>
      <c r="O28" s="15"/>
      <c r="P28" s="15">
        <v>2509778.34</v>
      </c>
      <c r="Q28" s="48">
        <v>0.1333</v>
      </c>
      <c r="R28" s="48"/>
      <c r="S28" s="15">
        <v>1652.778</v>
      </c>
      <c r="T28" s="15">
        <v>1576.9570000000001</v>
      </c>
      <c r="U28" s="15">
        <v>2584028.318</v>
      </c>
      <c r="V28" s="49">
        <v>24637956.213</v>
      </c>
      <c r="W28" s="47" t="s">
        <v>30</v>
      </c>
      <c r="X28" s="47" t="s">
        <v>30</v>
      </c>
      <c r="Y28" s="47" t="s">
        <v>28</v>
      </c>
      <c r="Z28" s="47" t="s">
        <v>25</v>
      </c>
      <c r="AB28" s="47" t="s">
        <v>40</v>
      </c>
      <c r="AC28" s="47" t="s">
        <v>29</v>
      </c>
    </row>
    <row r="29" spans="1:29" s="47" customFormat="1" x14ac:dyDescent="0.25">
      <c r="A29" s="47" t="s">
        <v>82</v>
      </c>
      <c r="B29" s="47" t="s">
        <v>86</v>
      </c>
      <c r="C29" s="47">
        <v>4158</v>
      </c>
      <c r="D29" s="47" t="s">
        <v>90</v>
      </c>
      <c r="E29" s="47">
        <v>2015</v>
      </c>
      <c r="F29" s="15">
        <v>8187.28</v>
      </c>
      <c r="G29" s="15"/>
      <c r="H29" s="15"/>
      <c r="I29" s="15"/>
      <c r="J29" s="15"/>
      <c r="K29" s="15"/>
      <c r="L29" s="15"/>
      <c r="M29" s="15"/>
      <c r="N29" s="15"/>
      <c r="O29" s="15"/>
      <c r="P29" s="15">
        <v>2512701.4700000002</v>
      </c>
      <c r="Q29" s="48">
        <v>0.1346</v>
      </c>
      <c r="R29" s="48"/>
      <c r="S29" s="15">
        <v>1690.4</v>
      </c>
      <c r="T29" s="15">
        <v>1511.124</v>
      </c>
      <c r="U29" s="15">
        <v>2596691.2829999998</v>
      </c>
      <c r="V29" s="49">
        <v>24758668.353</v>
      </c>
      <c r="W29" s="47" t="s">
        <v>30</v>
      </c>
      <c r="X29" s="47" t="s">
        <v>30</v>
      </c>
      <c r="Y29" s="47" t="s">
        <v>28</v>
      </c>
      <c r="Z29" s="47" t="s">
        <v>25</v>
      </c>
      <c r="AB29" s="47" t="s">
        <v>40</v>
      </c>
      <c r="AC29" s="47" t="s">
        <v>29</v>
      </c>
    </row>
    <row r="30" spans="1:29" s="47" customFormat="1" x14ac:dyDescent="0.25">
      <c r="A30" s="47" t="s">
        <v>82</v>
      </c>
      <c r="B30" s="47" t="s">
        <v>86</v>
      </c>
      <c r="C30" s="47">
        <v>4158</v>
      </c>
      <c r="D30" s="47" t="s">
        <v>90</v>
      </c>
      <c r="E30" s="47">
        <v>2016</v>
      </c>
      <c r="F30" s="15">
        <v>8084.88</v>
      </c>
      <c r="G30" s="15"/>
      <c r="H30" s="15"/>
      <c r="I30" s="15"/>
      <c r="J30" s="15"/>
      <c r="K30" s="15"/>
      <c r="L30" s="15"/>
      <c r="M30" s="15"/>
      <c r="N30" s="15"/>
      <c r="O30" s="15"/>
      <c r="P30" s="15">
        <v>2483174.0299999998</v>
      </c>
      <c r="Q30" s="48">
        <v>0.1346</v>
      </c>
      <c r="R30" s="48"/>
      <c r="S30" s="15">
        <v>1732.327</v>
      </c>
      <c r="T30" s="15">
        <v>1447.248</v>
      </c>
      <c r="U30" s="15">
        <v>2673597.6379999998</v>
      </c>
      <c r="V30" s="49">
        <v>25491965.182</v>
      </c>
      <c r="W30" s="47" t="s">
        <v>30</v>
      </c>
      <c r="X30" s="47" t="s">
        <v>30</v>
      </c>
      <c r="Y30" s="47" t="s">
        <v>28</v>
      </c>
      <c r="Z30" s="47" t="s">
        <v>25</v>
      </c>
      <c r="AB30" s="47" t="s">
        <v>40</v>
      </c>
      <c r="AC30" s="47" t="s">
        <v>29</v>
      </c>
    </row>
    <row r="31" spans="1:29" s="47" customFormat="1" x14ac:dyDescent="0.25">
      <c r="A31" s="47" t="s">
        <v>82</v>
      </c>
      <c r="B31" s="47" t="s">
        <v>86</v>
      </c>
      <c r="C31" s="47">
        <v>4158</v>
      </c>
      <c r="D31" s="47" t="s">
        <v>90</v>
      </c>
      <c r="E31" s="47">
        <v>2017</v>
      </c>
      <c r="F31" s="15">
        <v>7169.1</v>
      </c>
      <c r="G31" s="15"/>
      <c r="H31" s="15"/>
      <c r="I31" s="15"/>
      <c r="J31" s="15"/>
      <c r="K31" s="15"/>
      <c r="L31" s="15"/>
      <c r="M31" s="15"/>
      <c r="N31" s="15"/>
      <c r="O31" s="15"/>
      <c r="P31" s="15">
        <v>2056566.17</v>
      </c>
      <c r="Q31" s="48">
        <v>0.1343</v>
      </c>
      <c r="R31" s="48"/>
      <c r="S31" s="15">
        <v>1473.02</v>
      </c>
      <c r="T31" s="15">
        <v>1319.175</v>
      </c>
      <c r="U31" s="15">
        <v>2258266.0780000002</v>
      </c>
      <c r="V31" s="49">
        <v>21531900.864</v>
      </c>
      <c r="W31" s="47" t="s">
        <v>30</v>
      </c>
      <c r="X31" s="47" t="s">
        <v>30</v>
      </c>
      <c r="Y31" s="47" t="s">
        <v>28</v>
      </c>
      <c r="Z31" s="47" t="s">
        <v>25</v>
      </c>
      <c r="AB31" s="47" t="s">
        <v>40</v>
      </c>
      <c r="AC31" s="47" t="s">
        <v>29</v>
      </c>
    </row>
    <row r="32" spans="1:29" s="44" customFormat="1" x14ac:dyDescent="0.25"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9"/>
      <c r="Q32" s="45"/>
      <c r="R32" s="45"/>
      <c r="S32" s="9"/>
      <c r="T32" s="9"/>
      <c r="U32" s="9"/>
      <c r="V32" s="46"/>
    </row>
    <row r="33" spans="1:29" s="44" customFormat="1" x14ac:dyDescent="0.25">
      <c r="A33" s="44" t="s">
        <v>82</v>
      </c>
      <c r="B33" s="44" t="s">
        <v>91</v>
      </c>
      <c r="C33" s="44">
        <v>56609</v>
      </c>
      <c r="D33" s="44">
        <v>1</v>
      </c>
      <c r="E33" s="44">
        <v>2014</v>
      </c>
      <c r="F33" s="9">
        <v>8490.9599999999991</v>
      </c>
      <c r="G33" s="10"/>
      <c r="H33" s="10">
        <v>483.7</v>
      </c>
      <c r="I33" s="14">
        <f>P33/(H$33*8760)</f>
        <v>0.84976677824947167</v>
      </c>
      <c r="J33" s="10">
        <f>V33/P33*1000</f>
        <v>9627.1303185018951</v>
      </c>
      <c r="K33" s="10"/>
      <c r="L33" s="10"/>
      <c r="M33" s="10"/>
      <c r="N33" s="10"/>
      <c r="O33" s="10"/>
      <c r="P33" s="9">
        <v>3600641.99</v>
      </c>
      <c r="Q33" s="45">
        <v>3.85E-2</v>
      </c>
      <c r="R33" s="45">
        <f>T33*2000/V33</f>
        <v>5.1007952576953813E-2</v>
      </c>
      <c r="S33" s="9">
        <v>657.22500000000002</v>
      </c>
      <c r="T33" s="9">
        <v>884.06600000000003</v>
      </c>
      <c r="U33" s="9">
        <v>3635543.1069999998</v>
      </c>
      <c r="V33" s="46">
        <v>34663849.667999998</v>
      </c>
      <c r="W33" s="44" t="s">
        <v>46</v>
      </c>
      <c r="X33" s="44" t="s">
        <v>46</v>
      </c>
      <c r="Y33" s="44" t="s">
        <v>24</v>
      </c>
      <c r="Z33" s="44" t="s">
        <v>25</v>
      </c>
      <c r="AB33" s="44" t="s">
        <v>40</v>
      </c>
      <c r="AC33" s="44" t="s">
        <v>39</v>
      </c>
    </row>
    <row r="34" spans="1:29" s="44" customFormat="1" x14ac:dyDescent="0.25">
      <c r="A34" s="44" t="s">
        <v>82</v>
      </c>
      <c r="B34" s="44" t="s">
        <v>91</v>
      </c>
      <c r="C34" s="44">
        <v>56609</v>
      </c>
      <c r="D34" s="44">
        <v>1</v>
      </c>
      <c r="E34" s="44">
        <v>2015</v>
      </c>
      <c r="F34" s="9">
        <v>8241.09</v>
      </c>
      <c r="G34" s="10"/>
      <c r="H34" s="10"/>
      <c r="I34" s="14">
        <f t="shared" ref="I34:I36" si="3">P34/(H$33*8760)</f>
        <v>0.82179470368723584</v>
      </c>
      <c r="J34" s="10">
        <f t="shared" ref="J34:J36" si="4">V34/P34*1000</f>
        <v>9352.949736591092</v>
      </c>
      <c r="K34" s="10"/>
      <c r="L34" s="10"/>
      <c r="M34" s="10"/>
      <c r="N34" s="10"/>
      <c r="O34" s="10"/>
      <c r="P34" s="9">
        <v>3482118.38</v>
      </c>
      <c r="Q34" s="45">
        <v>4.2299999999999997E-2</v>
      </c>
      <c r="R34" s="45">
        <f t="shared" ref="R34:R36" si="5">T34*2000/V34</f>
        <v>5.3407142727909168E-2</v>
      </c>
      <c r="S34" s="9">
        <v>672.04200000000003</v>
      </c>
      <c r="T34" s="9">
        <v>869.68399999999997</v>
      </c>
      <c r="U34" s="9">
        <v>3415741.622</v>
      </c>
      <c r="V34" s="46">
        <v>32568078.184999999</v>
      </c>
      <c r="W34" s="44" t="s">
        <v>46</v>
      </c>
      <c r="X34" s="44" t="s">
        <v>46</v>
      </c>
      <c r="Y34" s="44" t="s">
        <v>24</v>
      </c>
      <c r="Z34" s="44" t="s">
        <v>25</v>
      </c>
      <c r="AB34" s="44" t="s">
        <v>40</v>
      </c>
      <c r="AC34" s="44" t="s">
        <v>39</v>
      </c>
    </row>
    <row r="35" spans="1:29" s="44" customFormat="1" x14ac:dyDescent="0.25">
      <c r="A35" s="44" t="s">
        <v>82</v>
      </c>
      <c r="B35" s="44" t="s">
        <v>91</v>
      </c>
      <c r="C35" s="44">
        <v>56609</v>
      </c>
      <c r="D35" s="44">
        <v>1</v>
      </c>
      <c r="E35" s="44">
        <v>2016</v>
      </c>
      <c r="F35" s="9">
        <v>7521.64</v>
      </c>
      <c r="G35" s="10"/>
      <c r="H35" s="10"/>
      <c r="I35" s="14">
        <f t="shared" si="3"/>
        <v>0.73489292723611654</v>
      </c>
      <c r="J35" s="10">
        <f t="shared" si="4"/>
        <v>9479.9853516676721</v>
      </c>
      <c r="K35" s="10"/>
      <c r="L35" s="10"/>
      <c r="M35" s="10"/>
      <c r="N35" s="10"/>
      <c r="O35" s="10"/>
      <c r="P35" s="9">
        <v>3113897.13</v>
      </c>
      <c r="Q35" s="45">
        <v>4.3900000000000002E-2</v>
      </c>
      <c r="R35" s="45">
        <f t="shared" si="5"/>
        <v>6.1778610579383907E-2</v>
      </c>
      <c r="S35" s="9">
        <v>632.10500000000002</v>
      </c>
      <c r="T35" s="9">
        <v>911.84299999999996</v>
      </c>
      <c r="U35" s="9">
        <v>3096027.9070000001</v>
      </c>
      <c r="V35" s="46">
        <v>29519699.179000001</v>
      </c>
      <c r="W35" s="44" t="s">
        <v>46</v>
      </c>
      <c r="X35" s="44" t="s">
        <v>46</v>
      </c>
      <c r="Y35" s="44" t="s">
        <v>24</v>
      </c>
      <c r="Z35" s="44" t="s">
        <v>25</v>
      </c>
      <c r="AB35" s="44" t="s">
        <v>40</v>
      </c>
      <c r="AC35" s="44" t="s">
        <v>39</v>
      </c>
    </row>
    <row r="36" spans="1:29" s="44" customFormat="1" x14ac:dyDescent="0.25">
      <c r="A36" s="44" t="s">
        <v>82</v>
      </c>
      <c r="B36" s="44" t="s">
        <v>91</v>
      </c>
      <c r="C36" s="44">
        <v>56609</v>
      </c>
      <c r="D36" s="44">
        <v>1</v>
      </c>
      <c r="E36" s="44">
        <v>2017</v>
      </c>
      <c r="F36" s="9">
        <v>8357.15</v>
      </c>
      <c r="G36" s="10"/>
      <c r="H36" s="10"/>
      <c r="I36" s="14">
        <f t="shared" si="3"/>
        <v>0.83936352724385754</v>
      </c>
      <c r="J36" s="10">
        <f t="shared" si="4"/>
        <v>9700.9438364200123</v>
      </c>
      <c r="K36" s="28" t="s">
        <v>130</v>
      </c>
      <c r="L36" s="29" t="s">
        <v>131</v>
      </c>
      <c r="M36" s="29" t="s">
        <v>131</v>
      </c>
      <c r="N36" s="10"/>
      <c r="O36" s="10"/>
      <c r="P36" s="9">
        <v>3556561.21</v>
      </c>
      <c r="Q36" s="45">
        <v>4.1300000000000003E-2</v>
      </c>
      <c r="R36" s="45">
        <f t="shared" si="5"/>
        <v>6.0703958224842813E-2</v>
      </c>
      <c r="S36" s="9">
        <v>697.24199999999996</v>
      </c>
      <c r="T36" s="9">
        <v>1047.204</v>
      </c>
      <c r="U36" s="9">
        <v>3618571.051</v>
      </c>
      <c r="V36" s="46">
        <v>34502000.549000002</v>
      </c>
      <c r="W36" s="44" t="s">
        <v>46</v>
      </c>
      <c r="X36" s="44" t="s">
        <v>46</v>
      </c>
      <c r="Y36" s="44" t="s">
        <v>24</v>
      </c>
      <c r="Z36" s="44" t="s">
        <v>25</v>
      </c>
      <c r="AB36" s="44" t="s">
        <v>40</v>
      </c>
      <c r="AC36" s="44" t="s">
        <v>39</v>
      </c>
    </row>
    <row r="37" spans="1:29" s="22" customFormat="1" x14ac:dyDescent="0.25">
      <c r="F37" s="21"/>
      <c r="G37" s="36"/>
      <c r="H37" s="21"/>
      <c r="I37" s="23" t="s">
        <v>129</v>
      </c>
      <c r="J37" s="21">
        <f>AVERAGE(J33:J36)</f>
        <v>9540.2523107951674</v>
      </c>
      <c r="K37" s="24">
        <f>H33*8760*0.85</f>
        <v>3601630.1999999997</v>
      </c>
      <c r="L37" s="25">
        <f>Q36</f>
        <v>4.1300000000000003E-2</v>
      </c>
      <c r="M37" s="25">
        <f>R36</f>
        <v>6.0703958224842813E-2</v>
      </c>
      <c r="N37" s="21">
        <f>J37*K37/1000*L37/2000</f>
        <v>709.54351630840995</v>
      </c>
      <c r="O37" s="21">
        <f>J37*K37/1000*M37/2000</f>
        <v>1042.9079896536025</v>
      </c>
      <c r="P37" s="21"/>
      <c r="Q37" s="26"/>
      <c r="R37" s="26"/>
      <c r="S37" s="21"/>
      <c r="T37" s="21"/>
      <c r="U37" s="21"/>
      <c r="V37" s="27"/>
    </row>
    <row r="38" spans="1:29" s="44" customFormat="1" x14ac:dyDescent="0.25"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9"/>
      <c r="Q38" s="45"/>
      <c r="R38" s="45"/>
      <c r="S38" s="9"/>
      <c r="T38" s="9"/>
      <c r="U38" s="9"/>
      <c r="V38" s="46"/>
    </row>
    <row r="39" spans="1:29" s="44" customFormat="1" x14ac:dyDescent="0.25">
      <c r="A39" s="44" t="s">
        <v>50</v>
      </c>
      <c r="B39" s="44" t="s">
        <v>59</v>
      </c>
      <c r="C39" s="44">
        <v>6165</v>
      </c>
      <c r="D39" s="44">
        <v>1</v>
      </c>
      <c r="E39" s="44">
        <v>2014</v>
      </c>
      <c r="F39" s="9">
        <v>6982.21</v>
      </c>
      <c r="G39" s="10"/>
      <c r="H39" s="10">
        <v>525</v>
      </c>
      <c r="I39" s="14">
        <f>P39/(H$39*8760)</f>
        <v>0.61671515111980868</v>
      </c>
      <c r="J39" s="10">
        <f>V39/P39*1000</f>
        <v>9355.2364173352598</v>
      </c>
      <c r="K39" s="10"/>
      <c r="L39" s="10"/>
      <c r="M39" s="10"/>
      <c r="N39" s="10"/>
      <c r="O39" s="10"/>
      <c r="P39" s="9">
        <v>2836272.98</v>
      </c>
      <c r="Q39" s="45">
        <v>0.25719999999999998</v>
      </c>
      <c r="R39" s="45">
        <f t="shared" ref="R39:R101" si="6">T39*2000/V39</f>
        <v>8.9887450667099217E-2</v>
      </c>
      <c r="S39" s="9">
        <v>3419.0059999999999</v>
      </c>
      <c r="T39" s="9">
        <v>1192.537</v>
      </c>
      <c r="U39" s="9">
        <v>2722386.6</v>
      </c>
      <c r="V39" s="46">
        <v>26534004.272</v>
      </c>
      <c r="W39" s="44" t="s">
        <v>60</v>
      </c>
      <c r="X39" s="44" t="s">
        <v>30</v>
      </c>
      <c r="Y39" s="44" t="s">
        <v>28</v>
      </c>
      <c r="Z39" s="44" t="s">
        <v>25</v>
      </c>
      <c r="AB39" s="44" t="s">
        <v>26</v>
      </c>
      <c r="AC39" s="44" t="s">
        <v>41</v>
      </c>
    </row>
    <row r="40" spans="1:29" s="44" customFormat="1" x14ac:dyDescent="0.25">
      <c r="A40" s="44" t="s">
        <v>50</v>
      </c>
      <c r="B40" s="44" t="s">
        <v>59</v>
      </c>
      <c r="C40" s="44">
        <v>6165</v>
      </c>
      <c r="D40" s="44">
        <v>1</v>
      </c>
      <c r="E40" s="44">
        <v>2015</v>
      </c>
      <c r="F40" s="9">
        <v>8579.7099999999991</v>
      </c>
      <c r="G40" s="10"/>
      <c r="H40" s="10"/>
      <c r="I40" s="14">
        <f t="shared" ref="I40:I42" si="7">P40/(H$39*8760)</f>
        <v>0.75754917373342023</v>
      </c>
      <c r="J40" s="10">
        <f t="shared" ref="J40:J42" si="8">V40/P40*1000</f>
        <v>9355.3132086880287</v>
      </c>
      <c r="K40" s="10"/>
      <c r="L40" s="10"/>
      <c r="M40" s="10"/>
      <c r="N40" s="10"/>
      <c r="O40" s="10"/>
      <c r="P40" s="9">
        <v>3483968.65</v>
      </c>
      <c r="Q40" s="45">
        <v>0.2006</v>
      </c>
      <c r="R40" s="45">
        <f t="shared" si="6"/>
        <v>8.2933045536869004E-2</v>
      </c>
      <c r="S40" s="9">
        <v>3273.9690000000001</v>
      </c>
      <c r="T40" s="9">
        <v>1351.5440000000001</v>
      </c>
      <c r="U40" s="9">
        <v>3344103.1949999998</v>
      </c>
      <c r="V40" s="46">
        <v>32593617.93</v>
      </c>
      <c r="W40" s="44" t="s">
        <v>60</v>
      </c>
      <c r="X40" s="44" t="s">
        <v>30</v>
      </c>
      <c r="Y40" s="44" t="s">
        <v>28</v>
      </c>
      <c r="Z40" s="44" t="s">
        <v>25</v>
      </c>
      <c r="AB40" s="44" t="s">
        <v>26</v>
      </c>
      <c r="AC40" s="44" t="s">
        <v>41</v>
      </c>
    </row>
    <row r="41" spans="1:29" s="44" customFormat="1" x14ac:dyDescent="0.25">
      <c r="A41" s="44" t="s">
        <v>50</v>
      </c>
      <c r="B41" s="44" t="s">
        <v>59</v>
      </c>
      <c r="C41" s="44">
        <v>6165</v>
      </c>
      <c r="D41" s="44">
        <v>1</v>
      </c>
      <c r="E41" s="44">
        <v>2016</v>
      </c>
      <c r="F41" s="9">
        <v>8454.2199999999993</v>
      </c>
      <c r="G41" s="10"/>
      <c r="H41" s="10"/>
      <c r="I41" s="14">
        <f t="shared" si="7"/>
        <v>0.67162460317460315</v>
      </c>
      <c r="J41" s="10">
        <f t="shared" si="8"/>
        <v>9253.6125371990966</v>
      </c>
      <c r="K41" s="10"/>
      <c r="L41" s="10"/>
      <c r="M41" s="10"/>
      <c r="N41" s="10"/>
      <c r="O41" s="10"/>
      <c r="P41" s="9">
        <v>3088801.55</v>
      </c>
      <c r="Q41" s="45">
        <v>0.19570000000000001</v>
      </c>
      <c r="R41" s="45">
        <f t="shared" si="6"/>
        <v>6.4068620279402147E-2</v>
      </c>
      <c r="S41" s="9">
        <v>2806.3989999999999</v>
      </c>
      <c r="T41" s="9">
        <v>915.62300000000005</v>
      </c>
      <c r="U41" s="9">
        <v>2932569.7540000002</v>
      </c>
      <c r="V41" s="46">
        <v>28582572.748</v>
      </c>
      <c r="W41" s="44" t="s">
        <v>60</v>
      </c>
      <c r="X41" s="44" t="s">
        <v>30</v>
      </c>
      <c r="Y41" s="44" t="s">
        <v>28</v>
      </c>
      <c r="Z41" s="44" t="s">
        <v>25</v>
      </c>
      <c r="AB41" s="44" t="s">
        <v>26</v>
      </c>
      <c r="AC41" s="44" t="s">
        <v>41</v>
      </c>
    </row>
    <row r="42" spans="1:29" s="44" customFormat="1" x14ac:dyDescent="0.25">
      <c r="A42" s="44" t="s">
        <v>50</v>
      </c>
      <c r="B42" s="44" t="s">
        <v>59</v>
      </c>
      <c r="C42" s="44">
        <v>6165</v>
      </c>
      <c r="D42" s="44">
        <v>1</v>
      </c>
      <c r="E42" s="44">
        <v>2017</v>
      </c>
      <c r="F42" s="9">
        <v>7092.82</v>
      </c>
      <c r="G42" s="10"/>
      <c r="H42" s="10"/>
      <c r="I42" s="14">
        <f t="shared" si="7"/>
        <v>0.58991916938464883</v>
      </c>
      <c r="J42" s="10">
        <f t="shared" si="8"/>
        <v>9251.7515182406605</v>
      </c>
      <c r="K42" s="28" t="s">
        <v>130</v>
      </c>
      <c r="L42" s="29" t="s">
        <v>131</v>
      </c>
      <c r="M42" s="29" t="s">
        <v>131</v>
      </c>
      <c r="N42" s="10"/>
      <c r="O42" s="10"/>
      <c r="P42" s="9">
        <v>2713038.26</v>
      </c>
      <c r="Q42" s="45">
        <v>0.2009</v>
      </c>
      <c r="R42" s="45">
        <f t="shared" si="6"/>
        <v>6.8656715901416615E-2</v>
      </c>
      <c r="S42" s="9">
        <v>2518.3449999999998</v>
      </c>
      <c r="T42" s="9">
        <v>861.654</v>
      </c>
      <c r="U42" s="9">
        <v>2575290.787</v>
      </c>
      <c r="V42" s="46">
        <v>25100355.840999998</v>
      </c>
      <c r="W42" s="44" t="s">
        <v>60</v>
      </c>
      <c r="X42" s="44" t="s">
        <v>30</v>
      </c>
      <c r="Y42" s="44" t="s">
        <v>28</v>
      </c>
      <c r="Z42" s="44" t="s">
        <v>25</v>
      </c>
      <c r="AB42" s="44" t="s">
        <v>26</v>
      </c>
      <c r="AC42" s="44" t="s">
        <v>41</v>
      </c>
    </row>
    <row r="43" spans="1:29" s="22" customFormat="1" x14ac:dyDescent="0.25">
      <c r="F43" s="21"/>
      <c r="G43" s="36"/>
      <c r="H43" s="21"/>
      <c r="I43" s="23" t="s">
        <v>129</v>
      </c>
      <c r="J43" s="21">
        <f>AVERAGE(J39:J42)</f>
        <v>9303.9784203657618</v>
      </c>
      <c r="K43" s="24">
        <f>H39*8760*0.85</f>
        <v>3909150</v>
      </c>
      <c r="L43" s="25">
        <f>Q42</f>
        <v>0.2009</v>
      </c>
      <c r="M43" s="25">
        <f>R42</f>
        <v>6.8656715901416615E-2</v>
      </c>
      <c r="N43" s="21">
        <f>J43*K43/1000*L43/2000</f>
        <v>3653.4315154561696</v>
      </c>
      <c r="O43" s="21">
        <f>J43*K43/1000*M43/2000</f>
        <v>1248.5445974213849</v>
      </c>
      <c r="P43" s="21"/>
      <c r="Q43" s="26"/>
      <c r="R43" s="26"/>
      <c r="S43" s="21"/>
      <c r="T43" s="21"/>
      <c r="U43" s="21"/>
      <c r="V43" s="27"/>
    </row>
    <row r="44" spans="1:29" s="44" customFormat="1" x14ac:dyDescent="0.25"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9"/>
      <c r="Q44" s="45"/>
      <c r="R44" s="45"/>
      <c r="S44" s="9"/>
      <c r="T44" s="9"/>
      <c r="U44" s="9"/>
      <c r="V44" s="46"/>
    </row>
    <row r="45" spans="1:29" s="44" customFormat="1" x14ac:dyDescent="0.25">
      <c r="A45" s="44" t="s">
        <v>50</v>
      </c>
      <c r="B45" s="44" t="s">
        <v>59</v>
      </c>
      <c r="C45" s="44">
        <v>6165</v>
      </c>
      <c r="D45" s="44">
        <v>2</v>
      </c>
      <c r="E45" s="44">
        <v>2014</v>
      </c>
      <c r="F45" s="9">
        <v>8621.2000000000007</v>
      </c>
      <c r="G45" s="10"/>
      <c r="H45" s="10">
        <v>525</v>
      </c>
      <c r="I45" s="14">
        <f>P45/(H$45*8760)</f>
        <v>0.76126441400304412</v>
      </c>
      <c r="J45" s="10">
        <f>V45/P45*1000</f>
        <v>9685.0355934421405</v>
      </c>
      <c r="K45" s="10"/>
      <c r="L45" s="10"/>
      <c r="M45" s="10"/>
      <c r="N45" s="10"/>
      <c r="O45" s="10"/>
      <c r="P45" s="9">
        <v>3501055.04</v>
      </c>
      <c r="Q45" s="45">
        <v>0.1948</v>
      </c>
      <c r="R45" s="45">
        <f t="shared" si="6"/>
        <v>9.1960554073087425E-2</v>
      </c>
      <c r="S45" s="9">
        <v>3319.14</v>
      </c>
      <c r="T45" s="9">
        <v>1559.0920000000001</v>
      </c>
      <c r="U45" s="9">
        <v>3478945.2409999999</v>
      </c>
      <c r="V45" s="46">
        <v>33907842.677000001</v>
      </c>
      <c r="W45" s="44" t="s">
        <v>61</v>
      </c>
      <c r="X45" s="44" t="s">
        <v>30</v>
      </c>
      <c r="Y45" s="44" t="s">
        <v>28</v>
      </c>
      <c r="Z45" s="44" t="s">
        <v>25</v>
      </c>
      <c r="AB45" s="44" t="s">
        <v>26</v>
      </c>
      <c r="AC45" s="44" t="s">
        <v>29</v>
      </c>
    </row>
    <row r="46" spans="1:29" s="44" customFormat="1" x14ac:dyDescent="0.25">
      <c r="A46" s="44" t="s">
        <v>50</v>
      </c>
      <c r="B46" s="44" t="s">
        <v>59</v>
      </c>
      <c r="C46" s="44">
        <v>6165</v>
      </c>
      <c r="D46" s="44">
        <v>2</v>
      </c>
      <c r="E46" s="44">
        <v>2015</v>
      </c>
      <c r="F46" s="9">
        <v>7943.12</v>
      </c>
      <c r="G46" s="10"/>
      <c r="H46" s="10"/>
      <c r="I46" s="14">
        <f t="shared" ref="I46:I48" si="9">P46/(H$45*8760)</f>
        <v>0.71130017612524454</v>
      </c>
      <c r="J46" s="10">
        <f t="shared" ref="J46:J48" si="10">V46/P46*1000</f>
        <v>9685.0870486669282</v>
      </c>
      <c r="K46" s="10"/>
      <c r="L46" s="10"/>
      <c r="M46" s="10"/>
      <c r="N46" s="10"/>
      <c r="O46" s="10"/>
      <c r="P46" s="9">
        <v>3271269.51</v>
      </c>
      <c r="Q46" s="45">
        <v>0.2016</v>
      </c>
      <c r="R46" s="45">
        <f t="shared" si="6"/>
        <v>9.1423948885750658E-2</v>
      </c>
      <c r="S46" s="9">
        <v>3209.73</v>
      </c>
      <c r="T46" s="9">
        <v>1448.271</v>
      </c>
      <c r="U46" s="9">
        <v>3250623.591</v>
      </c>
      <c r="V46" s="46">
        <v>31682529.964000002</v>
      </c>
      <c r="W46" s="44" t="s">
        <v>61</v>
      </c>
      <c r="X46" s="44" t="s">
        <v>30</v>
      </c>
      <c r="Y46" s="44" t="s">
        <v>28</v>
      </c>
      <c r="Z46" s="44" t="s">
        <v>25</v>
      </c>
      <c r="AB46" s="44" t="s">
        <v>26</v>
      </c>
      <c r="AC46" s="44" t="s">
        <v>29</v>
      </c>
    </row>
    <row r="47" spans="1:29" s="44" customFormat="1" x14ac:dyDescent="0.25">
      <c r="A47" s="44" t="s">
        <v>50</v>
      </c>
      <c r="B47" s="44" t="s">
        <v>59</v>
      </c>
      <c r="C47" s="44">
        <v>6165</v>
      </c>
      <c r="D47" s="44">
        <v>2</v>
      </c>
      <c r="E47" s="44">
        <v>2016</v>
      </c>
      <c r="F47" s="9">
        <v>8345.15</v>
      </c>
      <c r="G47" s="10"/>
      <c r="H47" s="10"/>
      <c r="I47" s="14">
        <f t="shared" si="9"/>
        <v>0.65282893455098934</v>
      </c>
      <c r="J47" s="10">
        <f t="shared" si="10"/>
        <v>9299.8564575996079</v>
      </c>
      <c r="K47" s="10"/>
      <c r="L47" s="10"/>
      <c r="M47" s="10"/>
      <c r="N47" s="10"/>
      <c r="O47" s="10"/>
      <c r="P47" s="9">
        <v>3002360.27</v>
      </c>
      <c r="Q47" s="45">
        <v>0.18210000000000001</v>
      </c>
      <c r="R47" s="45">
        <f t="shared" si="6"/>
        <v>8.724718567246588E-2</v>
      </c>
      <c r="S47" s="9">
        <v>2556.4949999999999</v>
      </c>
      <c r="T47" s="9">
        <v>1218.037</v>
      </c>
      <c r="U47" s="9">
        <v>2864751.3080000002</v>
      </c>
      <c r="V47" s="46">
        <v>27921519.545000002</v>
      </c>
      <c r="W47" s="44" t="s">
        <v>61</v>
      </c>
      <c r="X47" s="44" t="s">
        <v>30</v>
      </c>
      <c r="Y47" s="44" t="s">
        <v>28</v>
      </c>
      <c r="Z47" s="44" t="s">
        <v>25</v>
      </c>
      <c r="AB47" s="44" t="s">
        <v>26</v>
      </c>
      <c r="AC47" s="44" t="s">
        <v>29</v>
      </c>
    </row>
    <row r="48" spans="1:29" s="44" customFormat="1" x14ac:dyDescent="0.25">
      <c r="A48" s="44" t="s">
        <v>50</v>
      </c>
      <c r="B48" s="44" t="s">
        <v>59</v>
      </c>
      <c r="C48" s="44">
        <v>6165</v>
      </c>
      <c r="D48" s="44">
        <v>2</v>
      </c>
      <c r="E48" s="44">
        <v>2017</v>
      </c>
      <c r="F48" s="9">
        <v>8488.56</v>
      </c>
      <c r="G48" s="10"/>
      <c r="H48" s="10"/>
      <c r="I48" s="14">
        <f t="shared" si="9"/>
        <v>0.69280076103500765</v>
      </c>
      <c r="J48" s="10">
        <f t="shared" si="10"/>
        <v>9623.9109623915465</v>
      </c>
      <c r="K48" s="28" t="s">
        <v>130</v>
      </c>
      <c r="L48" s="29" t="s">
        <v>131</v>
      </c>
      <c r="M48" s="29" t="s">
        <v>131</v>
      </c>
      <c r="N48" s="10"/>
      <c r="O48" s="10"/>
      <c r="P48" s="9">
        <v>3186190.7</v>
      </c>
      <c r="Q48" s="45">
        <v>0.1807</v>
      </c>
      <c r="R48" s="45">
        <f t="shared" si="6"/>
        <v>8.4967475247445884E-2</v>
      </c>
      <c r="S48" s="9">
        <v>2788.63</v>
      </c>
      <c r="T48" s="9">
        <v>1302.7049999999999</v>
      </c>
      <c r="U48" s="9">
        <v>3146087.3840000001</v>
      </c>
      <c r="V48" s="46">
        <v>30663615.605999999</v>
      </c>
      <c r="W48" s="44" t="s">
        <v>61</v>
      </c>
      <c r="X48" s="44" t="s">
        <v>30</v>
      </c>
      <c r="Y48" s="44" t="s">
        <v>28</v>
      </c>
      <c r="Z48" s="44" t="s">
        <v>25</v>
      </c>
      <c r="AB48" s="44" t="s">
        <v>26</v>
      </c>
      <c r="AC48" s="44" t="s">
        <v>29</v>
      </c>
    </row>
    <row r="49" spans="1:29" s="22" customFormat="1" x14ac:dyDescent="0.25">
      <c r="F49" s="21"/>
      <c r="G49" s="36"/>
      <c r="H49" s="21"/>
      <c r="I49" s="23" t="s">
        <v>129</v>
      </c>
      <c r="J49" s="21">
        <f>AVERAGE(J45:J48)</f>
        <v>9573.4725155250562</v>
      </c>
      <c r="K49" s="24">
        <f>H45*8760*0.85</f>
        <v>3909150</v>
      </c>
      <c r="L49" s="25">
        <f>Q48</f>
        <v>0.1807</v>
      </c>
      <c r="M49" s="25">
        <f>R48</f>
        <v>8.4967475247445884E-2</v>
      </c>
      <c r="N49" s="21">
        <f>J49*K49/1000*L49/2000</f>
        <v>3381.2710565952525</v>
      </c>
      <c r="O49" s="21">
        <f>J49*K49/1000*M49/2000</f>
        <v>1589.9173481248606</v>
      </c>
      <c r="P49" s="21"/>
      <c r="Q49" s="26"/>
      <c r="R49" s="26"/>
      <c r="S49" s="21"/>
      <c r="T49" s="21"/>
      <c r="U49" s="21"/>
      <c r="V49" s="27"/>
    </row>
    <row r="50" spans="1:29" s="44" customFormat="1" x14ac:dyDescent="0.25"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9"/>
      <c r="Q50" s="45"/>
      <c r="R50" s="45"/>
      <c r="S50" s="9"/>
      <c r="T50" s="9"/>
      <c r="U50" s="9"/>
      <c r="V50" s="46"/>
    </row>
    <row r="51" spans="1:29" s="44" customFormat="1" x14ac:dyDescent="0.25">
      <c r="A51" s="44" t="s">
        <v>50</v>
      </c>
      <c r="B51" s="44" t="s">
        <v>59</v>
      </c>
      <c r="C51" s="44">
        <v>6165</v>
      </c>
      <c r="D51" s="44">
        <v>3</v>
      </c>
      <c r="E51" s="44">
        <v>2014</v>
      </c>
      <c r="F51" s="9">
        <v>8198.83</v>
      </c>
      <c r="G51" s="10"/>
      <c r="H51" s="10">
        <v>527.20000000000005</v>
      </c>
      <c r="I51" s="14">
        <f>P51/(H$51*8760)</f>
        <v>0.75240228163261069</v>
      </c>
      <c r="J51" s="10">
        <f>V51/P51*1000</f>
        <v>9532.9432991938265</v>
      </c>
      <c r="K51" s="10"/>
      <c r="L51" s="10"/>
      <c r="M51" s="10"/>
      <c r="N51" s="10"/>
      <c r="O51" s="10"/>
      <c r="P51" s="9">
        <v>3474798.39</v>
      </c>
      <c r="Q51" s="45">
        <v>0.2883</v>
      </c>
      <c r="R51" s="45">
        <f t="shared" si="6"/>
        <v>7.1666173122646101E-2</v>
      </c>
      <c r="S51" s="9">
        <v>4856.8419999999996</v>
      </c>
      <c r="T51" s="9">
        <v>1186.973</v>
      </c>
      <c r="U51" s="9">
        <v>3398626.466</v>
      </c>
      <c r="V51" s="46">
        <v>33125056.028000001</v>
      </c>
      <c r="W51" s="44" t="s">
        <v>30</v>
      </c>
      <c r="X51" s="44" t="s">
        <v>30</v>
      </c>
      <c r="Y51" s="44" t="s">
        <v>24</v>
      </c>
      <c r="Z51" s="44" t="s">
        <v>25</v>
      </c>
      <c r="AB51" s="44" t="s">
        <v>26</v>
      </c>
      <c r="AC51" s="44" t="s">
        <v>37</v>
      </c>
    </row>
    <row r="52" spans="1:29" s="44" customFormat="1" x14ac:dyDescent="0.25">
      <c r="A52" s="44" t="s">
        <v>50</v>
      </c>
      <c r="B52" s="44" t="s">
        <v>59</v>
      </c>
      <c r="C52" s="44">
        <v>6165</v>
      </c>
      <c r="D52" s="44">
        <v>3</v>
      </c>
      <c r="E52" s="44">
        <v>2015</v>
      </c>
      <c r="F52" s="9">
        <v>8478.86</v>
      </c>
      <c r="G52" s="10"/>
      <c r="H52" s="10"/>
      <c r="I52" s="14">
        <f t="shared" ref="I52:I54" si="11">P52/(H$51*8760)</f>
        <v>0.78430519250490227</v>
      </c>
      <c r="J52" s="10">
        <f t="shared" ref="J52:J54" si="12">V52/P52*1000</f>
        <v>9927.2329498755735</v>
      </c>
      <c r="K52" s="10"/>
      <c r="L52" s="10"/>
      <c r="M52" s="10"/>
      <c r="N52" s="10"/>
      <c r="O52" s="10"/>
      <c r="P52" s="9">
        <v>3622134.71</v>
      </c>
      <c r="Q52" s="45">
        <v>0.27960000000000002</v>
      </c>
      <c r="R52" s="45">
        <f t="shared" si="6"/>
        <v>8.0001557288790381E-2</v>
      </c>
      <c r="S52" s="9">
        <v>5106.8620000000001</v>
      </c>
      <c r="T52" s="9">
        <v>1438.3389999999999</v>
      </c>
      <c r="U52" s="9">
        <v>3689266.2239999999</v>
      </c>
      <c r="V52" s="46">
        <v>35957775.042000003</v>
      </c>
      <c r="W52" s="44" t="s">
        <v>30</v>
      </c>
      <c r="X52" s="44" t="s">
        <v>30</v>
      </c>
      <c r="Y52" s="44" t="s">
        <v>24</v>
      </c>
      <c r="Z52" s="44" t="s">
        <v>25</v>
      </c>
      <c r="AB52" s="44" t="s">
        <v>26</v>
      </c>
      <c r="AC52" s="44" t="s">
        <v>37</v>
      </c>
    </row>
    <row r="53" spans="1:29" s="44" customFormat="1" x14ac:dyDescent="0.25">
      <c r="A53" s="44" t="s">
        <v>50</v>
      </c>
      <c r="B53" s="44" t="s">
        <v>59</v>
      </c>
      <c r="C53" s="44">
        <v>6165</v>
      </c>
      <c r="D53" s="44">
        <v>3</v>
      </c>
      <c r="E53" s="44">
        <v>2016</v>
      </c>
      <c r="F53" s="9">
        <v>7153.9</v>
      </c>
      <c r="G53" s="10"/>
      <c r="H53" s="10"/>
      <c r="I53" s="14">
        <f t="shared" si="11"/>
        <v>0.59472740453572248</v>
      </c>
      <c r="J53" s="10">
        <f t="shared" si="12"/>
        <v>9596.8425732884134</v>
      </c>
      <c r="K53" s="10"/>
      <c r="L53" s="10"/>
      <c r="M53" s="10"/>
      <c r="N53" s="10"/>
      <c r="O53" s="10"/>
      <c r="P53" s="9">
        <v>2746612.92</v>
      </c>
      <c r="Q53" s="45">
        <v>0.2576</v>
      </c>
      <c r="R53" s="45">
        <f t="shared" si="6"/>
        <v>8.0705382924653832E-2</v>
      </c>
      <c r="S53" s="9">
        <v>3506.1559999999999</v>
      </c>
      <c r="T53" s="9">
        <v>1063.6489999999999</v>
      </c>
      <c r="U53" s="9">
        <v>2704415.4580000001</v>
      </c>
      <c r="V53" s="46">
        <v>26358811.802999999</v>
      </c>
      <c r="W53" s="44" t="s">
        <v>30</v>
      </c>
      <c r="X53" s="44" t="s">
        <v>30</v>
      </c>
      <c r="Y53" s="44" t="s">
        <v>24</v>
      </c>
      <c r="Z53" s="44" t="s">
        <v>25</v>
      </c>
      <c r="AB53" s="44" t="s">
        <v>26</v>
      </c>
      <c r="AC53" s="44" t="s">
        <v>37</v>
      </c>
    </row>
    <row r="54" spans="1:29" s="44" customFormat="1" x14ac:dyDescent="0.25">
      <c r="A54" s="44" t="s">
        <v>50</v>
      </c>
      <c r="B54" s="44" t="s">
        <v>59</v>
      </c>
      <c r="C54" s="44">
        <v>6165</v>
      </c>
      <c r="D54" s="44">
        <v>3</v>
      </c>
      <c r="E54" s="44">
        <v>2017</v>
      </c>
      <c r="F54" s="9">
        <v>8667.01</v>
      </c>
      <c r="G54" s="10"/>
      <c r="H54" s="10"/>
      <c r="I54" s="14">
        <f t="shared" si="11"/>
        <v>0.73001476959347567</v>
      </c>
      <c r="J54" s="10">
        <f t="shared" si="12"/>
        <v>9596.4089658039102</v>
      </c>
      <c r="K54" s="28" t="s">
        <v>130</v>
      </c>
      <c r="L54" s="29" t="s">
        <v>131</v>
      </c>
      <c r="M54" s="29" t="s">
        <v>131</v>
      </c>
      <c r="N54" s="10"/>
      <c r="O54" s="10"/>
      <c r="P54" s="9">
        <v>3371406.77</v>
      </c>
      <c r="Q54" s="45">
        <v>0.27360000000000001</v>
      </c>
      <c r="R54" s="45">
        <f t="shared" si="6"/>
        <v>8.3279783690468415E-2</v>
      </c>
      <c r="S54" s="9">
        <v>4466.1059999999998</v>
      </c>
      <c r="T54" s="9">
        <v>1347.192</v>
      </c>
      <c r="U54" s="9">
        <v>3319459.3560000001</v>
      </c>
      <c r="V54" s="46">
        <v>32353398.155000001</v>
      </c>
      <c r="W54" s="44" t="s">
        <v>30</v>
      </c>
      <c r="X54" s="44" t="s">
        <v>30</v>
      </c>
      <c r="Y54" s="44" t="s">
        <v>24</v>
      </c>
      <c r="Z54" s="44" t="s">
        <v>25</v>
      </c>
      <c r="AB54" s="44" t="s">
        <v>26</v>
      </c>
      <c r="AC54" s="44" t="s">
        <v>37</v>
      </c>
    </row>
    <row r="55" spans="1:29" s="22" customFormat="1" x14ac:dyDescent="0.25">
      <c r="F55" s="21"/>
      <c r="G55" s="36"/>
      <c r="H55" s="21"/>
      <c r="I55" s="23" t="s">
        <v>129</v>
      </c>
      <c r="J55" s="21">
        <f>AVERAGE(J51:J54)</f>
        <v>9663.3569470404309</v>
      </c>
      <c r="K55" s="24">
        <f>H51*8760*0.85</f>
        <v>3925531.1999999997</v>
      </c>
      <c r="L55" s="25">
        <f>Q54</f>
        <v>0.27360000000000001</v>
      </c>
      <c r="M55" s="25">
        <f>R54</f>
        <v>8.3279783690468415E-2</v>
      </c>
      <c r="N55" s="21">
        <f>J55*K55/1000*L55/2000</f>
        <v>5189.3450975126543</v>
      </c>
      <c r="O55" s="21">
        <f>J55*K55/1000*M55/2000</f>
        <v>1579.5597120469536</v>
      </c>
      <c r="P55" s="21"/>
      <c r="Q55" s="26"/>
      <c r="R55" s="26"/>
      <c r="S55" s="21"/>
      <c r="T55" s="21"/>
      <c r="U55" s="21"/>
      <c r="V55" s="27"/>
    </row>
    <row r="56" spans="1:29" s="44" customFormat="1" x14ac:dyDescent="0.25"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9"/>
      <c r="Q56" s="45"/>
      <c r="R56" s="45"/>
      <c r="S56" s="9"/>
      <c r="T56" s="9"/>
      <c r="U56" s="9"/>
      <c r="V56" s="46"/>
    </row>
    <row r="57" spans="1:29" s="44" customFormat="1" x14ac:dyDescent="0.25">
      <c r="A57" s="44" t="s">
        <v>50</v>
      </c>
      <c r="B57" s="44" t="s">
        <v>62</v>
      </c>
      <c r="C57" s="44">
        <v>8069</v>
      </c>
      <c r="D57" s="44">
        <v>1</v>
      </c>
      <c r="E57" s="44">
        <v>2014</v>
      </c>
      <c r="F57" s="9">
        <v>7595.37</v>
      </c>
      <c r="G57" s="10"/>
      <c r="H57" s="10">
        <v>541.29999999999995</v>
      </c>
      <c r="I57" s="14">
        <f>P57/(H$57*8760)</f>
        <v>0.67367768023370089</v>
      </c>
      <c r="J57" s="10">
        <f>V57/P57*1000</f>
        <v>8940.5933582519447</v>
      </c>
      <c r="K57" s="10"/>
      <c r="L57" s="10"/>
      <c r="M57" s="10"/>
      <c r="N57" s="10"/>
      <c r="O57" s="10"/>
      <c r="P57" s="9">
        <v>3194436.74</v>
      </c>
      <c r="Q57" s="45">
        <v>0.21379999999999999</v>
      </c>
      <c r="R57" s="45">
        <f t="shared" si="6"/>
        <v>8.5723679716312659E-2</v>
      </c>
      <c r="S57" s="9">
        <v>3065.9140000000002</v>
      </c>
      <c r="T57" s="9">
        <v>1224.1410000000001</v>
      </c>
      <c r="U57" s="9">
        <v>2930272.2579999999</v>
      </c>
      <c r="V57" s="46">
        <v>28560159.901000001</v>
      </c>
      <c r="W57" s="44" t="s">
        <v>30</v>
      </c>
      <c r="X57" s="44" t="s">
        <v>30</v>
      </c>
      <c r="Y57" s="44" t="s">
        <v>28</v>
      </c>
      <c r="Z57" s="44" t="s">
        <v>25</v>
      </c>
      <c r="AB57" s="44" t="s">
        <v>26</v>
      </c>
      <c r="AC57" s="44" t="s">
        <v>41</v>
      </c>
    </row>
    <row r="58" spans="1:29" s="44" customFormat="1" x14ac:dyDescent="0.25">
      <c r="A58" s="44" t="s">
        <v>50</v>
      </c>
      <c r="B58" s="44" t="s">
        <v>62</v>
      </c>
      <c r="C58" s="44">
        <v>8069</v>
      </c>
      <c r="D58" s="44">
        <v>1</v>
      </c>
      <c r="E58" s="44">
        <v>2015</v>
      </c>
      <c r="F58" s="9">
        <v>8634.69</v>
      </c>
      <c r="G58" s="10"/>
      <c r="H58" s="10"/>
      <c r="I58" s="14">
        <f t="shared" ref="I58:I60" si="13">P58/(H$57*8760)</f>
        <v>0.76075078852112321</v>
      </c>
      <c r="J58" s="10">
        <f t="shared" ref="J58:J60" si="14">V58/P58*1000</f>
        <v>8877.4854511340473</v>
      </c>
      <c r="K58" s="10"/>
      <c r="L58" s="10"/>
      <c r="M58" s="10"/>
      <c r="N58" s="10"/>
      <c r="O58" s="10"/>
      <c r="P58" s="9">
        <v>3607318.96</v>
      </c>
      <c r="Q58" s="45">
        <v>0.22220000000000001</v>
      </c>
      <c r="R58" s="45">
        <f t="shared" si="6"/>
        <v>8.7190820542973793E-2</v>
      </c>
      <c r="S58" s="9">
        <v>3563.4520000000002</v>
      </c>
      <c r="T58" s="9">
        <v>1396.096</v>
      </c>
      <c r="U58" s="9">
        <v>3285649.9959999998</v>
      </c>
      <c r="V58" s="46">
        <v>32023921.585000001</v>
      </c>
      <c r="W58" s="44" t="s">
        <v>30</v>
      </c>
      <c r="X58" s="44" t="s">
        <v>30</v>
      </c>
      <c r="Y58" s="44" t="s">
        <v>28</v>
      </c>
      <c r="Z58" s="44" t="s">
        <v>25</v>
      </c>
      <c r="AB58" s="44" t="s">
        <v>26</v>
      </c>
      <c r="AC58" s="44" t="s">
        <v>41</v>
      </c>
    </row>
    <row r="59" spans="1:29" s="44" customFormat="1" x14ac:dyDescent="0.25">
      <c r="A59" s="44" t="s">
        <v>50</v>
      </c>
      <c r="B59" s="44" t="s">
        <v>62</v>
      </c>
      <c r="C59" s="44">
        <v>8069</v>
      </c>
      <c r="D59" s="44">
        <v>1</v>
      </c>
      <c r="E59" s="44">
        <v>2016</v>
      </c>
      <c r="F59" s="9">
        <v>7368.64</v>
      </c>
      <c r="G59" s="10"/>
      <c r="H59" s="10"/>
      <c r="I59" s="14">
        <f t="shared" si="13"/>
        <v>0.5926724602618253</v>
      </c>
      <c r="J59" s="10">
        <f t="shared" si="14"/>
        <v>9020.5990163081224</v>
      </c>
      <c r="K59" s="10"/>
      <c r="L59" s="10"/>
      <c r="M59" s="10"/>
      <c r="N59" s="10"/>
      <c r="O59" s="10"/>
      <c r="P59" s="9">
        <v>2810327.16</v>
      </c>
      <c r="Q59" s="45">
        <v>0.22059999999999999</v>
      </c>
      <c r="R59" s="45">
        <f t="shared" si="6"/>
        <v>9.0106777654955547E-2</v>
      </c>
      <c r="S59" s="9">
        <v>2810.3539999999998</v>
      </c>
      <c r="T59" s="9">
        <v>1142.1410000000001</v>
      </c>
      <c r="U59" s="9">
        <v>2600992.923</v>
      </c>
      <c r="V59" s="46">
        <v>25350834.414999999</v>
      </c>
      <c r="W59" s="44" t="s">
        <v>30</v>
      </c>
      <c r="X59" s="44" t="s">
        <v>30</v>
      </c>
      <c r="Y59" s="44" t="s">
        <v>28</v>
      </c>
      <c r="Z59" s="44" t="s">
        <v>25</v>
      </c>
      <c r="AB59" s="44" t="s">
        <v>26</v>
      </c>
      <c r="AC59" s="44" t="s">
        <v>41</v>
      </c>
    </row>
    <row r="60" spans="1:29" s="44" customFormat="1" x14ac:dyDescent="0.25">
      <c r="A60" s="44" t="s">
        <v>50</v>
      </c>
      <c r="B60" s="44" t="s">
        <v>62</v>
      </c>
      <c r="C60" s="44">
        <v>8069</v>
      </c>
      <c r="D60" s="44">
        <v>1</v>
      </c>
      <c r="E60" s="44">
        <v>2017</v>
      </c>
      <c r="F60" s="9">
        <v>8169.72</v>
      </c>
      <c r="G60" s="10"/>
      <c r="H60" s="10"/>
      <c r="I60" s="14">
        <f t="shared" si="13"/>
        <v>0.64464055752808858</v>
      </c>
      <c r="J60" s="10">
        <f t="shared" si="14"/>
        <v>9121.1119826834583</v>
      </c>
      <c r="K60" s="28" t="s">
        <v>130</v>
      </c>
      <c r="L60" s="29" t="s">
        <v>131</v>
      </c>
      <c r="M60" s="29" t="s">
        <v>131</v>
      </c>
      <c r="N60" s="10"/>
      <c r="O60" s="10"/>
      <c r="P60" s="9">
        <v>3056748.86</v>
      </c>
      <c r="Q60" s="45">
        <v>0.21679999999999999</v>
      </c>
      <c r="R60" s="45">
        <f t="shared" si="6"/>
        <v>8.9096824887072698E-2</v>
      </c>
      <c r="S60" s="9">
        <v>2990.0520000000001</v>
      </c>
      <c r="T60" s="9">
        <v>1242.0519999999999</v>
      </c>
      <c r="U60" s="9">
        <v>2860586.9479999999</v>
      </c>
      <c r="V60" s="46">
        <v>27880948.655000001</v>
      </c>
      <c r="W60" s="44" t="s">
        <v>30</v>
      </c>
      <c r="X60" s="44" t="s">
        <v>30</v>
      </c>
      <c r="Y60" s="44" t="s">
        <v>28</v>
      </c>
      <c r="Z60" s="44" t="s">
        <v>25</v>
      </c>
      <c r="AB60" s="44" t="s">
        <v>26</v>
      </c>
      <c r="AC60" s="44" t="s">
        <v>41</v>
      </c>
    </row>
    <row r="61" spans="1:29" s="22" customFormat="1" x14ac:dyDescent="0.25">
      <c r="F61" s="21"/>
      <c r="G61" s="36"/>
      <c r="H61" s="21"/>
      <c r="I61" s="23" t="s">
        <v>129</v>
      </c>
      <c r="J61" s="21">
        <f>AVERAGE(J57:J60)</f>
        <v>8989.9474520943932</v>
      </c>
      <c r="K61" s="24">
        <f>H57*8760*0.85</f>
        <v>4030519.8</v>
      </c>
      <c r="L61" s="25">
        <f>Q60</f>
        <v>0.21679999999999999</v>
      </c>
      <c r="M61" s="25">
        <f>R60</f>
        <v>8.9096824887072698E-2</v>
      </c>
      <c r="N61" s="21">
        <f>J61*K61/1000*L61/2000</f>
        <v>3927.783074798258</v>
      </c>
      <c r="O61" s="21">
        <f>J61*K61/1000*M61/2000</f>
        <v>1614.1743579783595</v>
      </c>
      <c r="P61" s="21"/>
      <c r="Q61" s="26"/>
      <c r="R61" s="26"/>
      <c r="S61" s="21"/>
      <c r="T61" s="21"/>
      <c r="U61" s="21"/>
      <c r="V61" s="27"/>
    </row>
    <row r="62" spans="1:29" s="44" customFormat="1" x14ac:dyDescent="0.25"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9"/>
      <c r="Q62" s="45"/>
      <c r="R62" s="45"/>
      <c r="S62" s="9"/>
      <c r="T62" s="9"/>
      <c r="U62" s="9"/>
      <c r="V62" s="46"/>
    </row>
    <row r="63" spans="1:29" s="44" customFormat="1" x14ac:dyDescent="0.25">
      <c r="A63" s="44" t="s">
        <v>50</v>
      </c>
      <c r="B63" s="44" t="s">
        <v>62</v>
      </c>
      <c r="C63" s="44">
        <v>8069</v>
      </c>
      <c r="D63" s="44">
        <v>2</v>
      </c>
      <c r="E63" s="44">
        <v>2014</v>
      </c>
      <c r="F63" s="9">
        <v>8415.17</v>
      </c>
      <c r="G63" s="10"/>
      <c r="H63" s="10">
        <v>496</v>
      </c>
      <c r="I63" s="14">
        <f>P63/(H$63*8760)</f>
        <v>0.80238044769111805</v>
      </c>
      <c r="J63" s="10">
        <f>V63/P63*1000</f>
        <v>9649.6494516646599</v>
      </c>
      <c r="K63" s="10"/>
      <c r="L63" s="10"/>
      <c r="M63" s="10"/>
      <c r="N63" s="10"/>
      <c r="O63" s="10"/>
      <c r="P63" s="9">
        <v>3486310.95</v>
      </c>
      <c r="Q63" s="45">
        <v>0.224</v>
      </c>
      <c r="R63" s="45">
        <f t="shared" si="6"/>
        <v>7.4567147310897225E-2</v>
      </c>
      <c r="S63" s="9">
        <v>3797.7570000000001</v>
      </c>
      <c r="T63" s="9">
        <v>1254.2819999999999</v>
      </c>
      <c r="U63" s="9">
        <v>3451637.6630000002</v>
      </c>
      <c r="V63" s="46">
        <v>33641678.546999998</v>
      </c>
      <c r="W63" s="44" t="s">
        <v>30</v>
      </c>
      <c r="X63" s="44" t="s">
        <v>30</v>
      </c>
      <c r="Y63" s="44" t="s">
        <v>28</v>
      </c>
      <c r="Z63" s="44" t="s">
        <v>25</v>
      </c>
      <c r="AB63" s="44" t="s">
        <v>26</v>
      </c>
      <c r="AC63" s="44" t="s">
        <v>29</v>
      </c>
    </row>
    <row r="64" spans="1:29" s="44" customFormat="1" x14ac:dyDescent="0.25">
      <c r="A64" s="44" t="s">
        <v>50</v>
      </c>
      <c r="B64" s="44" t="s">
        <v>62</v>
      </c>
      <c r="C64" s="44">
        <v>8069</v>
      </c>
      <c r="D64" s="44">
        <v>2</v>
      </c>
      <c r="E64" s="44">
        <v>2015</v>
      </c>
      <c r="F64" s="9">
        <v>7245.86</v>
      </c>
      <c r="G64" s="10"/>
      <c r="H64" s="10"/>
      <c r="I64" s="14">
        <f t="shared" ref="I64:I66" si="15">P64/(H$63*8760)</f>
        <v>0.65261394811459716</v>
      </c>
      <c r="J64" s="10">
        <f t="shared" ref="J64:J66" si="16">V64/P64*1000</f>
        <v>9776.0911400360037</v>
      </c>
      <c r="K64" s="10"/>
      <c r="L64" s="10"/>
      <c r="M64" s="10"/>
      <c r="N64" s="10"/>
      <c r="O64" s="10"/>
      <c r="P64" s="9">
        <v>2835581.5</v>
      </c>
      <c r="Q64" s="45">
        <v>0.2079</v>
      </c>
      <c r="R64" s="45">
        <f t="shared" si="6"/>
        <v>8.1370292498578328E-2</v>
      </c>
      <c r="S64" s="9">
        <v>2898.9969999999998</v>
      </c>
      <c r="T64" s="9">
        <v>1127.829</v>
      </c>
      <c r="U64" s="9">
        <v>2844165.6379999998</v>
      </c>
      <c r="V64" s="46">
        <v>27720903.179000001</v>
      </c>
      <c r="W64" s="44" t="s">
        <v>30</v>
      </c>
      <c r="X64" s="44" t="s">
        <v>30</v>
      </c>
      <c r="Y64" s="44" t="s">
        <v>28</v>
      </c>
      <c r="Z64" s="44" t="s">
        <v>25</v>
      </c>
      <c r="AB64" s="44" t="s">
        <v>26</v>
      </c>
      <c r="AC64" s="44" t="s">
        <v>29</v>
      </c>
    </row>
    <row r="65" spans="1:29" s="44" customFormat="1" x14ac:dyDescent="0.25">
      <c r="A65" s="44" t="s">
        <v>50</v>
      </c>
      <c r="B65" s="44" t="s">
        <v>62</v>
      </c>
      <c r="C65" s="44">
        <v>8069</v>
      </c>
      <c r="D65" s="44">
        <v>2</v>
      </c>
      <c r="E65" s="44">
        <v>2016</v>
      </c>
      <c r="F65" s="9">
        <v>8508.68</v>
      </c>
      <c r="G65" s="10"/>
      <c r="H65" s="10"/>
      <c r="I65" s="14">
        <f t="shared" si="15"/>
        <v>0.72778337430033879</v>
      </c>
      <c r="J65" s="10">
        <f t="shared" si="16"/>
        <v>9608.7423766629563</v>
      </c>
      <c r="K65" s="10"/>
      <c r="L65" s="10"/>
      <c r="M65" s="10"/>
      <c r="N65" s="10"/>
      <c r="O65" s="10"/>
      <c r="P65" s="9">
        <v>3162189.65</v>
      </c>
      <c r="Q65" s="45">
        <v>0.21909999999999999</v>
      </c>
      <c r="R65" s="45">
        <f t="shared" si="6"/>
        <v>8.0448145281491024E-2</v>
      </c>
      <c r="S65" s="9">
        <v>3399.8119999999999</v>
      </c>
      <c r="T65" s="9">
        <v>1222.1949999999999</v>
      </c>
      <c r="U65" s="9">
        <v>3117460.7009999999</v>
      </c>
      <c r="V65" s="46">
        <v>30384665.693</v>
      </c>
      <c r="W65" s="44" t="s">
        <v>30</v>
      </c>
      <c r="X65" s="44" t="s">
        <v>30</v>
      </c>
      <c r="Y65" s="44" t="s">
        <v>28</v>
      </c>
      <c r="Z65" s="44" t="s">
        <v>25</v>
      </c>
      <c r="AB65" s="44" t="s">
        <v>26</v>
      </c>
      <c r="AC65" s="44" t="s">
        <v>29</v>
      </c>
    </row>
    <row r="66" spans="1:29" s="44" customFormat="1" x14ac:dyDescent="0.25">
      <c r="A66" s="44" t="s">
        <v>50</v>
      </c>
      <c r="B66" s="44" t="s">
        <v>62</v>
      </c>
      <c r="C66" s="44">
        <v>8069</v>
      </c>
      <c r="D66" s="44">
        <v>2</v>
      </c>
      <c r="E66" s="44">
        <v>2017</v>
      </c>
      <c r="F66" s="9">
        <v>8466.6200000000008</v>
      </c>
      <c r="G66" s="10"/>
      <c r="H66" s="10"/>
      <c r="I66" s="14">
        <f t="shared" si="15"/>
        <v>0.65167570472455449</v>
      </c>
      <c r="J66" s="10">
        <f t="shared" si="16"/>
        <v>9673.2236540352478</v>
      </c>
      <c r="K66" s="28" t="s">
        <v>130</v>
      </c>
      <c r="L66" s="29" t="s">
        <v>131</v>
      </c>
      <c r="M66" s="29" t="s">
        <v>131</v>
      </c>
      <c r="N66" s="10"/>
      <c r="O66" s="10"/>
      <c r="P66" s="9">
        <v>2831504.87</v>
      </c>
      <c r="Q66" s="45">
        <v>0.2079</v>
      </c>
      <c r="R66" s="45">
        <f t="shared" si="6"/>
        <v>7.5923355672487536E-2</v>
      </c>
      <c r="S66" s="9">
        <v>2940.473</v>
      </c>
      <c r="T66" s="9">
        <v>1039.7619999999999</v>
      </c>
      <c r="U66" s="9">
        <v>2810193.7039999999</v>
      </c>
      <c r="V66" s="46">
        <v>27389779.885000002</v>
      </c>
      <c r="W66" s="44" t="s">
        <v>30</v>
      </c>
      <c r="X66" s="44" t="s">
        <v>30</v>
      </c>
      <c r="Y66" s="44" t="s">
        <v>28</v>
      </c>
      <c r="Z66" s="44" t="s">
        <v>25</v>
      </c>
      <c r="AB66" s="44" t="s">
        <v>26</v>
      </c>
      <c r="AC66" s="44" t="s">
        <v>29</v>
      </c>
    </row>
    <row r="67" spans="1:29" s="22" customFormat="1" x14ac:dyDescent="0.25">
      <c r="F67" s="21"/>
      <c r="G67" s="36"/>
      <c r="H67" s="21"/>
      <c r="I67" s="23" t="s">
        <v>129</v>
      </c>
      <c r="J67" s="21">
        <f>AVERAGE(J63:J66)</f>
        <v>9676.9266555997165</v>
      </c>
      <c r="K67" s="24">
        <f>H63*8760*0.85</f>
        <v>3693216</v>
      </c>
      <c r="L67" s="25">
        <f>Q66</f>
        <v>0.2079</v>
      </c>
      <c r="M67" s="25">
        <f>R66</f>
        <v>7.5923355672487536E-2</v>
      </c>
      <c r="N67" s="21">
        <f>J67*K67/1000*L67/2000</f>
        <v>3715.0670079321208</v>
      </c>
      <c r="O67" s="21">
        <f>J67*K67/1000*M67/2000</f>
        <v>1356.7116584432636</v>
      </c>
      <c r="P67" s="21"/>
      <c r="Q67" s="26"/>
      <c r="R67" s="26"/>
      <c r="S67" s="21"/>
      <c r="T67" s="21"/>
      <c r="U67" s="21"/>
      <c r="V67" s="27"/>
    </row>
    <row r="68" spans="1:29" s="44" customFormat="1" x14ac:dyDescent="0.25"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9"/>
      <c r="Q68" s="45"/>
      <c r="R68" s="45"/>
      <c r="S68" s="9"/>
      <c r="T68" s="9"/>
      <c r="U68" s="9"/>
      <c r="V68" s="46"/>
    </row>
    <row r="69" spans="1:29" s="47" customFormat="1" x14ac:dyDescent="0.25">
      <c r="A69" s="47" t="s">
        <v>50</v>
      </c>
      <c r="B69" s="47" t="s">
        <v>63</v>
      </c>
      <c r="C69" s="47">
        <v>6481</v>
      </c>
      <c r="D69" s="47" t="s">
        <v>64</v>
      </c>
      <c r="E69" s="47">
        <v>2014</v>
      </c>
      <c r="F69" s="15">
        <v>7387</v>
      </c>
      <c r="G69" s="15"/>
      <c r="H69" s="15"/>
      <c r="I69" s="15"/>
      <c r="J69" s="15"/>
      <c r="K69" s="15"/>
      <c r="L69" s="15"/>
      <c r="M69" s="15"/>
      <c r="N69" s="15"/>
      <c r="O69" s="15"/>
      <c r="P69" s="15">
        <v>6008149</v>
      </c>
      <c r="Q69" s="48">
        <v>0.38850000000000001</v>
      </c>
      <c r="R69" s="48">
        <f t="shared" si="6"/>
        <v>7.5462354709281143E-2</v>
      </c>
      <c r="S69" s="15">
        <v>10856.916999999999</v>
      </c>
      <c r="T69" s="15">
        <v>2058.6790000000001</v>
      </c>
      <c r="U69" s="15">
        <v>5598038.8499999996</v>
      </c>
      <c r="V69" s="49">
        <v>54561748.25</v>
      </c>
      <c r="W69" s="47" t="s">
        <v>65</v>
      </c>
      <c r="X69" s="47" t="s">
        <v>66</v>
      </c>
      <c r="Y69" s="47" t="s">
        <v>24</v>
      </c>
      <c r="Z69" s="47" t="s">
        <v>25</v>
      </c>
      <c r="AB69" s="47" t="s">
        <v>36</v>
      </c>
      <c r="AC69" s="47" t="s">
        <v>45</v>
      </c>
    </row>
    <row r="70" spans="1:29" s="47" customFormat="1" x14ac:dyDescent="0.25">
      <c r="A70" s="47" t="s">
        <v>50</v>
      </c>
      <c r="B70" s="47" t="s">
        <v>63</v>
      </c>
      <c r="C70" s="47">
        <v>6481</v>
      </c>
      <c r="D70" s="47" t="s">
        <v>64</v>
      </c>
      <c r="E70" s="47">
        <v>2015</v>
      </c>
      <c r="F70" s="15">
        <v>8559</v>
      </c>
      <c r="G70" s="15"/>
      <c r="H70" s="15"/>
      <c r="I70" s="15"/>
      <c r="J70" s="15"/>
      <c r="K70" s="15"/>
      <c r="L70" s="15"/>
      <c r="M70" s="15"/>
      <c r="N70" s="15"/>
      <c r="O70" s="15"/>
      <c r="P70" s="15">
        <v>6473757.75</v>
      </c>
      <c r="Q70" s="48">
        <v>0.37680000000000002</v>
      </c>
      <c r="R70" s="48">
        <f t="shared" si="6"/>
        <v>6.7817718633994509E-2</v>
      </c>
      <c r="S70" s="15">
        <v>11322.165999999999</v>
      </c>
      <c r="T70" s="15">
        <v>1995.6220000000001</v>
      </c>
      <c r="U70" s="15">
        <v>6038272.125</v>
      </c>
      <c r="V70" s="49">
        <v>58852525.274999999</v>
      </c>
      <c r="W70" s="47" t="s">
        <v>65</v>
      </c>
      <c r="X70" s="47" t="s">
        <v>66</v>
      </c>
      <c r="Y70" s="47" t="s">
        <v>24</v>
      </c>
      <c r="Z70" s="47" t="s">
        <v>25</v>
      </c>
      <c r="AB70" s="47" t="s">
        <v>36</v>
      </c>
      <c r="AC70" s="47" t="s">
        <v>45</v>
      </c>
    </row>
    <row r="71" spans="1:29" s="47" customFormat="1" x14ac:dyDescent="0.25">
      <c r="A71" s="47" t="s">
        <v>50</v>
      </c>
      <c r="B71" s="47" t="s">
        <v>63</v>
      </c>
      <c r="C71" s="47">
        <v>6481</v>
      </c>
      <c r="D71" s="47" t="s">
        <v>64</v>
      </c>
      <c r="E71" s="47">
        <v>2016</v>
      </c>
      <c r="F71" s="15">
        <v>7857</v>
      </c>
      <c r="G71" s="15"/>
      <c r="H71" s="15"/>
      <c r="I71" s="15"/>
      <c r="J71" s="15"/>
      <c r="K71" s="15"/>
      <c r="L71" s="15"/>
      <c r="M71" s="15"/>
      <c r="N71" s="15"/>
      <c r="O71" s="15"/>
      <c r="P71" s="15">
        <v>4376836</v>
      </c>
      <c r="Q71" s="48">
        <v>0.25700000000000001</v>
      </c>
      <c r="R71" s="48">
        <f t="shared" si="6"/>
        <v>6.7691894042314252E-2</v>
      </c>
      <c r="S71" s="15">
        <v>5363.0280000000002</v>
      </c>
      <c r="T71" s="15">
        <v>1350.1369999999999</v>
      </c>
      <c r="U71" s="15">
        <v>4092780.875</v>
      </c>
      <c r="V71" s="49">
        <v>39890655.125</v>
      </c>
      <c r="W71" s="47" t="s">
        <v>65</v>
      </c>
      <c r="X71" s="47" t="s">
        <v>66</v>
      </c>
      <c r="Y71" s="47" t="s">
        <v>24</v>
      </c>
      <c r="Z71" s="47" t="s">
        <v>25</v>
      </c>
      <c r="AB71" s="47" t="s">
        <v>36</v>
      </c>
      <c r="AC71" s="47" t="s">
        <v>45</v>
      </c>
    </row>
    <row r="72" spans="1:29" s="47" customFormat="1" x14ac:dyDescent="0.25">
      <c r="A72" s="47" t="s">
        <v>50</v>
      </c>
      <c r="B72" s="47" t="s">
        <v>63</v>
      </c>
      <c r="C72" s="47">
        <v>6481</v>
      </c>
      <c r="D72" s="47" t="s">
        <v>64</v>
      </c>
      <c r="E72" s="47">
        <v>2017</v>
      </c>
      <c r="F72" s="15">
        <v>8109.25</v>
      </c>
      <c r="G72" s="33" t="s">
        <v>136</v>
      </c>
      <c r="H72" s="15"/>
      <c r="I72" s="15"/>
      <c r="J72" s="15"/>
      <c r="K72" s="15"/>
      <c r="L72" s="15"/>
      <c r="M72" s="15"/>
      <c r="N72" s="15"/>
      <c r="O72" s="15"/>
      <c r="P72" s="15">
        <v>4694901.25</v>
      </c>
      <c r="Q72" s="48">
        <v>0.2404</v>
      </c>
      <c r="R72" s="48">
        <f t="shared" si="6"/>
        <v>5.8768812388046814E-2</v>
      </c>
      <c r="S72" s="15">
        <v>5231.43</v>
      </c>
      <c r="T72" s="15">
        <v>1227.624</v>
      </c>
      <c r="U72" s="15">
        <v>4286428.9000000004</v>
      </c>
      <c r="V72" s="49">
        <v>41778077.524999999</v>
      </c>
      <c r="W72" s="47" t="s">
        <v>65</v>
      </c>
      <c r="X72" s="47" t="s">
        <v>66</v>
      </c>
      <c r="Y72" s="47" t="s">
        <v>24</v>
      </c>
      <c r="Z72" s="47" t="s">
        <v>25</v>
      </c>
      <c r="AB72" s="47" t="s">
        <v>36</v>
      </c>
      <c r="AC72" s="47" t="s">
        <v>45</v>
      </c>
    </row>
    <row r="73" spans="1:29" s="44" customFormat="1" x14ac:dyDescent="0.25"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9"/>
      <c r="Q73" s="45"/>
      <c r="R73" s="45"/>
      <c r="S73" s="9"/>
      <c r="T73" s="9"/>
      <c r="U73" s="9"/>
      <c r="V73" s="46"/>
    </row>
    <row r="74" spans="1:29" s="47" customFormat="1" x14ac:dyDescent="0.25">
      <c r="A74" s="47" t="s">
        <v>50</v>
      </c>
      <c r="B74" s="47" t="s">
        <v>63</v>
      </c>
      <c r="C74" s="47">
        <v>6481</v>
      </c>
      <c r="D74" s="47" t="s">
        <v>67</v>
      </c>
      <c r="E74" s="47">
        <v>2014</v>
      </c>
      <c r="F74" s="15">
        <v>8594.25</v>
      </c>
      <c r="G74" s="15"/>
      <c r="H74" s="15"/>
      <c r="I74" s="15"/>
      <c r="J74" s="15"/>
      <c r="K74" s="15"/>
      <c r="L74" s="15"/>
      <c r="M74" s="15"/>
      <c r="N74" s="15"/>
      <c r="O74" s="15"/>
      <c r="P74" s="15">
        <v>7205470</v>
      </c>
      <c r="Q74" s="48">
        <v>0.37769999999999998</v>
      </c>
      <c r="R74" s="48">
        <f t="shared" si="6"/>
        <v>6.9870713554439509E-2</v>
      </c>
      <c r="S74" s="15">
        <v>12758.887000000001</v>
      </c>
      <c r="T74" s="15">
        <v>2310.2570000000001</v>
      </c>
      <c r="U74" s="15">
        <v>6784883.9000000004</v>
      </c>
      <c r="V74" s="49">
        <v>66129480.649999999</v>
      </c>
      <c r="W74" s="47" t="s">
        <v>65</v>
      </c>
      <c r="X74" s="47" t="s">
        <v>66</v>
      </c>
      <c r="Y74" s="47" t="s">
        <v>24</v>
      </c>
      <c r="Z74" s="47" t="s">
        <v>25</v>
      </c>
      <c r="AB74" s="47" t="s">
        <v>36</v>
      </c>
      <c r="AC74" s="47" t="s">
        <v>45</v>
      </c>
    </row>
    <row r="75" spans="1:29" s="47" customFormat="1" x14ac:dyDescent="0.25">
      <c r="A75" s="47" t="s">
        <v>50</v>
      </c>
      <c r="B75" s="47" t="s">
        <v>63</v>
      </c>
      <c r="C75" s="47">
        <v>6481</v>
      </c>
      <c r="D75" s="47" t="s">
        <v>67</v>
      </c>
      <c r="E75" s="47">
        <v>2015</v>
      </c>
      <c r="F75" s="15">
        <v>8074.5</v>
      </c>
      <c r="G75" s="15"/>
      <c r="H75" s="15"/>
      <c r="I75" s="15"/>
      <c r="J75" s="15"/>
      <c r="K75" s="15"/>
      <c r="L75" s="15"/>
      <c r="M75" s="15"/>
      <c r="N75" s="15"/>
      <c r="O75" s="15"/>
      <c r="P75" s="15">
        <v>6124843</v>
      </c>
      <c r="Q75" s="48">
        <v>0.32890000000000003</v>
      </c>
      <c r="R75" s="48">
        <f t="shared" si="6"/>
        <v>6.2860107479608157E-2</v>
      </c>
      <c r="S75" s="15">
        <v>9452.4449999999997</v>
      </c>
      <c r="T75" s="15">
        <v>1772.6959999999999</v>
      </c>
      <c r="U75" s="15">
        <v>5786774.2999999998</v>
      </c>
      <c r="V75" s="49">
        <v>56401303.5</v>
      </c>
      <c r="W75" s="47" t="s">
        <v>65</v>
      </c>
      <c r="X75" s="47" t="s">
        <v>66</v>
      </c>
      <c r="Y75" s="47" t="s">
        <v>24</v>
      </c>
      <c r="Z75" s="47" t="s">
        <v>25</v>
      </c>
      <c r="AB75" s="47" t="s">
        <v>36</v>
      </c>
      <c r="AC75" s="47" t="s">
        <v>45</v>
      </c>
    </row>
    <row r="76" spans="1:29" s="47" customFormat="1" x14ac:dyDescent="0.25">
      <c r="A76" s="47" t="s">
        <v>50</v>
      </c>
      <c r="B76" s="47" t="s">
        <v>63</v>
      </c>
      <c r="C76" s="47">
        <v>6481</v>
      </c>
      <c r="D76" s="47" t="s">
        <v>67</v>
      </c>
      <c r="E76" s="47">
        <v>2016</v>
      </c>
      <c r="F76" s="15">
        <v>8634</v>
      </c>
      <c r="G76" s="15"/>
      <c r="H76" s="15"/>
      <c r="I76" s="15"/>
      <c r="J76" s="15"/>
      <c r="K76" s="15"/>
      <c r="L76" s="15"/>
      <c r="M76" s="15"/>
      <c r="N76" s="15"/>
      <c r="O76" s="15"/>
      <c r="P76" s="15">
        <v>4663617.75</v>
      </c>
      <c r="Q76" s="48">
        <v>0.2268</v>
      </c>
      <c r="R76" s="48">
        <f t="shared" si="6"/>
        <v>6.6368811214144632E-2</v>
      </c>
      <c r="S76" s="15">
        <v>5033.8010000000004</v>
      </c>
      <c r="T76" s="15">
        <v>1434.7760000000001</v>
      </c>
      <c r="U76" s="15">
        <v>4436061.875</v>
      </c>
      <c r="V76" s="49">
        <v>43236453.200000003</v>
      </c>
      <c r="W76" s="47" t="s">
        <v>65</v>
      </c>
      <c r="X76" s="47" t="s">
        <v>66</v>
      </c>
      <c r="Y76" s="47" t="s">
        <v>24</v>
      </c>
      <c r="Z76" s="47" t="s">
        <v>25</v>
      </c>
      <c r="AB76" s="47" t="s">
        <v>36</v>
      </c>
      <c r="AC76" s="47" t="s">
        <v>45</v>
      </c>
    </row>
    <row r="77" spans="1:29" s="47" customFormat="1" x14ac:dyDescent="0.25">
      <c r="A77" s="47" t="s">
        <v>50</v>
      </c>
      <c r="B77" s="47" t="s">
        <v>63</v>
      </c>
      <c r="C77" s="47">
        <v>6481</v>
      </c>
      <c r="D77" s="47" t="s">
        <v>67</v>
      </c>
      <c r="E77" s="47">
        <v>2017</v>
      </c>
      <c r="F77" s="15">
        <v>7531.25</v>
      </c>
      <c r="G77" s="33" t="s">
        <v>136</v>
      </c>
      <c r="H77" s="15"/>
      <c r="I77" s="15"/>
      <c r="J77" s="15"/>
      <c r="K77" s="15"/>
      <c r="L77" s="15"/>
      <c r="M77" s="15"/>
      <c r="N77" s="15"/>
      <c r="O77" s="15"/>
      <c r="P77" s="15">
        <v>4330608.25</v>
      </c>
      <c r="Q77" s="48">
        <v>0.2114</v>
      </c>
      <c r="R77" s="48">
        <f t="shared" si="6"/>
        <v>6.2912915164622468E-2</v>
      </c>
      <c r="S77" s="15">
        <v>4378.2619999999997</v>
      </c>
      <c r="T77" s="15">
        <v>1255.992</v>
      </c>
      <c r="U77" s="15">
        <v>4096604.0750000002</v>
      </c>
      <c r="V77" s="49">
        <v>39927954.274999999</v>
      </c>
      <c r="W77" s="47" t="s">
        <v>65</v>
      </c>
      <c r="X77" s="47" t="s">
        <v>66</v>
      </c>
      <c r="Y77" s="47" t="s">
        <v>24</v>
      </c>
      <c r="Z77" s="47" t="s">
        <v>25</v>
      </c>
      <c r="AB77" s="47" t="s">
        <v>36</v>
      </c>
      <c r="AC77" s="47" t="s">
        <v>45</v>
      </c>
    </row>
    <row r="78" spans="1:29" s="44" customFormat="1" x14ac:dyDescent="0.25"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9"/>
      <c r="Q78" s="45"/>
      <c r="R78" s="45"/>
      <c r="S78" s="9"/>
      <c r="T78" s="9"/>
      <c r="U78" s="9"/>
      <c r="V78" s="46"/>
    </row>
    <row r="79" spans="1:29" s="44" customFormat="1" x14ac:dyDescent="0.25"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9"/>
      <c r="Q79" s="45"/>
      <c r="R79" s="45"/>
      <c r="S79" s="9"/>
      <c r="T79" s="9"/>
      <c r="U79" s="9"/>
      <c r="V79" s="46"/>
    </row>
    <row r="80" spans="1:29" s="47" customFormat="1" x14ac:dyDescent="0.25">
      <c r="A80" s="47" t="s">
        <v>82</v>
      </c>
      <c r="B80" s="47" t="s">
        <v>92</v>
      </c>
      <c r="C80" s="47">
        <v>8066</v>
      </c>
      <c r="D80" s="47" t="s">
        <v>93</v>
      </c>
      <c r="E80" s="47">
        <v>2014</v>
      </c>
      <c r="F80" s="15">
        <v>7265.47</v>
      </c>
      <c r="G80" s="15"/>
      <c r="H80" s="15"/>
      <c r="I80" s="15"/>
      <c r="J80" s="15"/>
      <c r="K80" s="15"/>
      <c r="L80" s="15"/>
      <c r="M80" s="15"/>
      <c r="N80" s="15"/>
      <c r="O80" s="15"/>
      <c r="P80" s="15">
        <v>3381707.09</v>
      </c>
      <c r="Q80" s="48">
        <v>0.185</v>
      </c>
      <c r="R80" s="48">
        <f t="shared" si="6"/>
        <v>0.15386015524824406</v>
      </c>
      <c r="S80" s="15">
        <v>2997.395</v>
      </c>
      <c r="T80" s="15">
        <v>2424.2829999999999</v>
      </c>
      <c r="U80" s="15">
        <v>3305065.5219999999</v>
      </c>
      <c r="V80" s="49">
        <v>31512811.046999998</v>
      </c>
      <c r="W80" s="47" t="s">
        <v>94</v>
      </c>
      <c r="X80" s="47" t="s">
        <v>30</v>
      </c>
      <c r="Y80" s="47" t="s">
        <v>28</v>
      </c>
      <c r="Z80" s="47" t="s">
        <v>25</v>
      </c>
      <c r="AB80" s="47" t="s">
        <v>48</v>
      </c>
      <c r="AC80" s="47" t="s">
        <v>41</v>
      </c>
    </row>
    <row r="81" spans="1:29" s="47" customFormat="1" x14ac:dyDescent="0.25">
      <c r="A81" s="47" t="s">
        <v>82</v>
      </c>
      <c r="B81" s="47" t="s">
        <v>92</v>
      </c>
      <c r="C81" s="47">
        <v>8066</v>
      </c>
      <c r="D81" s="47" t="s">
        <v>93</v>
      </c>
      <c r="E81" s="47">
        <v>2015</v>
      </c>
      <c r="F81" s="15">
        <v>8107.45</v>
      </c>
      <c r="G81" s="15"/>
      <c r="H81" s="15"/>
      <c r="I81" s="15"/>
      <c r="J81" s="15"/>
      <c r="K81" s="15"/>
      <c r="L81" s="15"/>
      <c r="M81" s="15"/>
      <c r="N81" s="15"/>
      <c r="O81" s="15"/>
      <c r="P81" s="15">
        <v>3727112.58</v>
      </c>
      <c r="Q81" s="48">
        <v>0.18920000000000001</v>
      </c>
      <c r="R81" s="48">
        <f t="shared" si="6"/>
        <v>0.15214994252250766</v>
      </c>
      <c r="S81" s="15">
        <v>3427.203</v>
      </c>
      <c r="T81" s="15">
        <v>2664.6579999999999</v>
      </c>
      <c r="U81" s="15">
        <v>3673605.4739999999</v>
      </c>
      <c r="V81" s="49">
        <v>35026736.859999999</v>
      </c>
      <c r="W81" s="47" t="s">
        <v>94</v>
      </c>
      <c r="X81" s="47" t="s">
        <v>30</v>
      </c>
      <c r="Y81" s="47" t="s">
        <v>28</v>
      </c>
      <c r="Z81" s="47" t="s">
        <v>25</v>
      </c>
      <c r="AB81" s="47" t="s">
        <v>48</v>
      </c>
      <c r="AC81" s="47" t="s">
        <v>41</v>
      </c>
    </row>
    <row r="82" spans="1:29" s="47" customFormat="1" x14ac:dyDescent="0.25">
      <c r="A82" s="47" t="s">
        <v>82</v>
      </c>
      <c r="B82" s="47" t="s">
        <v>92</v>
      </c>
      <c r="C82" s="47">
        <v>8066</v>
      </c>
      <c r="D82" s="47" t="s">
        <v>93</v>
      </c>
      <c r="E82" s="47">
        <v>2016</v>
      </c>
      <c r="F82" s="15">
        <v>8245.43</v>
      </c>
      <c r="G82" s="15"/>
      <c r="H82" s="15"/>
      <c r="I82" s="15"/>
      <c r="J82" s="15"/>
      <c r="K82" s="15"/>
      <c r="L82" s="15"/>
      <c r="M82" s="15"/>
      <c r="N82" s="15"/>
      <c r="O82" s="15"/>
      <c r="P82" s="15">
        <v>3347329.88</v>
      </c>
      <c r="Q82" s="48">
        <v>0.18679999999999999</v>
      </c>
      <c r="R82" s="48">
        <f t="shared" si="6"/>
        <v>0.15030519057705913</v>
      </c>
      <c r="S82" s="15">
        <v>3021.7620000000002</v>
      </c>
      <c r="T82" s="15">
        <v>2353.4209999999998</v>
      </c>
      <c r="U82" s="15">
        <v>3284319.5320000001</v>
      </c>
      <c r="V82" s="49">
        <v>31315232.574000001</v>
      </c>
      <c r="W82" s="47" t="s">
        <v>94</v>
      </c>
      <c r="X82" s="47" t="s">
        <v>30</v>
      </c>
      <c r="Y82" s="47" t="s">
        <v>28</v>
      </c>
      <c r="Z82" s="47" t="s">
        <v>25</v>
      </c>
      <c r="AB82" s="47" t="s">
        <v>48</v>
      </c>
      <c r="AC82" s="47" t="s">
        <v>41</v>
      </c>
    </row>
    <row r="83" spans="1:29" s="47" customFormat="1" x14ac:dyDescent="0.25">
      <c r="A83" s="47" t="s">
        <v>82</v>
      </c>
      <c r="B83" s="47" t="s">
        <v>92</v>
      </c>
      <c r="C83" s="47">
        <v>8066</v>
      </c>
      <c r="D83" s="47" t="s">
        <v>93</v>
      </c>
      <c r="E83" s="47">
        <v>2017</v>
      </c>
      <c r="F83" s="15">
        <v>8299.86</v>
      </c>
      <c r="G83" s="15"/>
      <c r="H83" s="15"/>
      <c r="I83" s="15"/>
      <c r="J83" s="15"/>
      <c r="K83" s="15"/>
      <c r="L83" s="15"/>
      <c r="M83" s="15"/>
      <c r="N83" s="15"/>
      <c r="O83" s="15"/>
      <c r="P83" s="15">
        <v>3170347.62</v>
      </c>
      <c r="Q83" s="48">
        <v>0.1807</v>
      </c>
      <c r="R83" s="48">
        <f t="shared" si="6"/>
        <v>0.14264454598402965</v>
      </c>
      <c r="S83" s="15">
        <v>2861.346</v>
      </c>
      <c r="T83" s="15">
        <v>2222.5909999999999</v>
      </c>
      <c r="U83" s="15">
        <v>3268339.8020000001</v>
      </c>
      <c r="V83" s="49">
        <v>31162649.572999999</v>
      </c>
      <c r="W83" s="47" t="s">
        <v>94</v>
      </c>
      <c r="X83" s="47" t="s">
        <v>30</v>
      </c>
      <c r="Y83" s="47" t="s">
        <v>28</v>
      </c>
      <c r="Z83" s="47" t="s">
        <v>25</v>
      </c>
      <c r="AB83" s="47" t="s">
        <v>48</v>
      </c>
      <c r="AC83" s="47" t="s">
        <v>41</v>
      </c>
    </row>
    <row r="84" spans="1:29" s="44" customFormat="1" x14ac:dyDescent="0.25"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9"/>
      <c r="Q84" s="45"/>
      <c r="R84" s="45"/>
      <c r="S84" s="9"/>
      <c r="T84" s="9"/>
      <c r="U84" s="9"/>
      <c r="V84" s="46"/>
    </row>
    <row r="85" spans="1:29" s="44" customFormat="1" x14ac:dyDescent="0.25"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9"/>
      <c r="Q85" s="45"/>
      <c r="R85" s="45"/>
      <c r="S85" s="9"/>
      <c r="T85" s="9"/>
      <c r="U85" s="9"/>
      <c r="V85" s="46"/>
    </row>
    <row r="86" spans="1:29" s="44" customFormat="1" x14ac:dyDescent="0.25">
      <c r="A86" s="44" t="s">
        <v>82</v>
      </c>
      <c r="B86" s="44" t="s">
        <v>92</v>
      </c>
      <c r="C86" s="44">
        <v>8066</v>
      </c>
      <c r="D86" s="44" t="s">
        <v>95</v>
      </c>
      <c r="E86" s="44">
        <v>2014</v>
      </c>
      <c r="F86" s="9">
        <v>8480.6</v>
      </c>
      <c r="G86" s="10"/>
      <c r="H86" s="10">
        <v>617</v>
      </c>
      <c r="I86" s="14">
        <f>P86/(H$86*8760)</f>
        <v>0.73066332896694119</v>
      </c>
      <c r="J86" s="10">
        <f>V86/P86*1000</f>
        <v>9717.8893245003437</v>
      </c>
      <c r="K86" s="10"/>
      <c r="L86" s="10"/>
      <c r="M86" s="10"/>
      <c r="N86" s="10"/>
      <c r="O86" s="10"/>
      <c r="P86" s="9">
        <v>3949176.84</v>
      </c>
      <c r="Q86" s="45">
        <v>0.18659999999999999</v>
      </c>
      <c r="R86" s="45">
        <f t="shared" si="6"/>
        <v>0.15621779598922217</v>
      </c>
      <c r="S86" s="9">
        <v>3695.9</v>
      </c>
      <c r="T86" s="9">
        <v>2997.6370000000002</v>
      </c>
      <c r="U86" s="9">
        <v>4025048.2960000001</v>
      </c>
      <c r="V86" s="46">
        <v>38377663.454000004</v>
      </c>
      <c r="W86" s="44" t="s">
        <v>94</v>
      </c>
      <c r="X86" s="44" t="s">
        <v>30</v>
      </c>
      <c r="Y86" s="44" t="s">
        <v>28</v>
      </c>
      <c r="Z86" s="44" t="s">
        <v>25</v>
      </c>
      <c r="AB86" s="44" t="s">
        <v>48</v>
      </c>
      <c r="AC86" s="44" t="s">
        <v>41</v>
      </c>
    </row>
    <row r="87" spans="1:29" s="44" customFormat="1" x14ac:dyDescent="0.25">
      <c r="A87" s="44" t="s">
        <v>82</v>
      </c>
      <c r="B87" s="44" t="s">
        <v>92</v>
      </c>
      <c r="C87" s="44">
        <v>8066</v>
      </c>
      <c r="D87" s="44" t="s">
        <v>95</v>
      </c>
      <c r="E87" s="44">
        <v>2015</v>
      </c>
      <c r="F87" s="9">
        <v>8520.76</v>
      </c>
      <c r="G87" s="10"/>
      <c r="H87" s="9"/>
      <c r="I87" s="14">
        <f t="shared" ref="I87:I89" si="17">P87/(H$86*8760)</f>
        <v>0.75250343945886344</v>
      </c>
      <c r="J87" s="10">
        <f t="shared" ref="J87:J89" si="18">V87/P87*1000</f>
        <v>9580.3035920185794</v>
      </c>
      <c r="K87" s="10"/>
      <c r="L87" s="10"/>
      <c r="M87" s="10"/>
      <c r="N87" s="10"/>
      <c r="O87" s="10"/>
      <c r="P87" s="9">
        <v>4067220.89</v>
      </c>
      <c r="Q87" s="45">
        <v>0.19600000000000001</v>
      </c>
      <c r="R87" s="45">
        <f t="shared" si="6"/>
        <v>0.15438664030665433</v>
      </c>
      <c r="S87" s="9">
        <v>3921.7570000000001</v>
      </c>
      <c r="T87" s="9">
        <v>3007.8539999999998</v>
      </c>
      <c r="U87" s="9">
        <v>4086673.1880000001</v>
      </c>
      <c r="V87" s="46">
        <v>38965210.902000003</v>
      </c>
      <c r="W87" s="44" t="s">
        <v>94</v>
      </c>
      <c r="X87" s="44" t="s">
        <v>30</v>
      </c>
      <c r="Y87" s="44" t="s">
        <v>28</v>
      </c>
      <c r="Z87" s="44" t="s">
        <v>25</v>
      </c>
      <c r="AB87" s="44" t="s">
        <v>48</v>
      </c>
      <c r="AC87" s="44" t="s">
        <v>41</v>
      </c>
    </row>
    <row r="88" spans="1:29" s="44" customFormat="1" x14ac:dyDescent="0.25">
      <c r="A88" s="44" t="s">
        <v>82</v>
      </c>
      <c r="B88" s="44" t="s">
        <v>92</v>
      </c>
      <c r="C88" s="44">
        <v>8066</v>
      </c>
      <c r="D88" s="44" t="s">
        <v>95</v>
      </c>
      <c r="E88" s="44">
        <v>2016</v>
      </c>
      <c r="F88" s="9">
        <v>8553.2099999999991</v>
      </c>
      <c r="G88" s="10"/>
      <c r="H88" s="9"/>
      <c r="I88" s="14">
        <f t="shared" si="17"/>
        <v>0.66641940861289339</v>
      </c>
      <c r="J88" s="10">
        <f t="shared" si="18"/>
        <v>9615.4229541945733</v>
      </c>
      <c r="K88" s="9"/>
      <c r="L88" s="9"/>
      <c r="M88" s="9"/>
      <c r="N88" s="9"/>
      <c r="O88" s="9"/>
      <c r="P88" s="9">
        <v>3601943.59</v>
      </c>
      <c r="Q88" s="45">
        <v>0.17680000000000001</v>
      </c>
      <c r="R88" s="45">
        <f t="shared" si="6"/>
        <v>0.15819918600527844</v>
      </c>
      <c r="S88" s="9">
        <v>3195.127</v>
      </c>
      <c r="T88" s="9">
        <v>2739.5520000000001</v>
      </c>
      <c r="U88" s="9">
        <v>3632415.8020000001</v>
      </c>
      <c r="V88" s="46">
        <v>34634211.075000003</v>
      </c>
      <c r="W88" s="44" t="s">
        <v>94</v>
      </c>
      <c r="X88" s="44" t="s">
        <v>30</v>
      </c>
      <c r="Y88" s="44" t="s">
        <v>28</v>
      </c>
      <c r="Z88" s="44" t="s">
        <v>25</v>
      </c>
      <c r="AB88" s="44" t="s">
        <v>48</v>
      </c>
      <c r="AC88" s="44" t="s">
        <v>41</v>
      </c>
    </row>
    <row r="89" spans="1:29" s="44" customFormat="1" x14ac:dyDescent="0.25">
      <c r="A89" s="44" t="s">
        <v>82</v>
      </c>
      <c r="B89" s="44" t="s">
        <v>92</v>
      </c>
      <c r="C89" s="44">
        <v>8066</v>
      </c>
      <c r="D89" s="44" t="s">
        <v>95</v>
      </c>
      <c r="E89" s="44">
        <v>2017</v>
      </c>
      <c r="F89" s="9">
        <v>7113.22</v>
      </c>
      <c r="G89" s="33" t="s">
        <v>135</v>
      </c>
      <c r="H89" s="9"/>
      <c r="I89" s="14">
        <f t="shared" si="17"/>
        <v>0.5020633293369744</v>
      </c>
      <c r="J89" s="10">
        <f t="shared" si="18"/>
        <v>9651.5849064987779</v>
      </c>
      <c r="K89" s="28" t="s">
        <v>130</v>
      </c>
      <c r="L89" s="29" t="s">
        <v>131</v>
      </c>
      <c r="M89" s="29" t="s">
        <v>131</v>
      </c>
      <c r="N89" s="9"/>
      <c r="O89" s="9"/>
      <c r="P89" s="9">
        <v>2713612.13</v>
      </c>
      <c r="Q89" s="45">
        <v>0.17960000000000001</v>
      </c>
      <c r="R89" s="45">
        <f t="shared" si="6"/>
        <v>0.15107287563119021</v>
      </c>
      <c r="S89" s="9">
        <v>2463.23</v>
      </c>
      <c r="T89" s="9">
        <v>1978.3489999999999</v>
      </c>
      <c r="U89" s="9">
        <v>2746878.95</v>
      </c>
      <c r="V89" s="46">
        <v>26190657.875999998</v>
      </c>
      <c r="W89" s="44" t="s">
        <v>94</v>
      </c>
      <c r="X89" s="44" t="s">
        <v>30</v>
      </c>
      <c r="Y89" s="44" t="s">
        <v>28</v>
      </c>
      <c r="Z89" s="44" t="s">
        <v>25</v>
      </c>
      <c r="AB89" s="44" t="s">
        <v>48</v>
      </c>
      <c r="AC89" s="44" t="s">
        <v>41</v>
      </c>
    </row>
    <row r="90" spans="1:29" s="22" customFormat="1" x14ac:dyDescent="0.25">
      <c r="F90" s="21"/>
      <c r="G90" s="36"/>
      <c r="H90" s="21"/>
      <c r="I90" s="23" t="s">
        <v>129</v>
      </c>
      <c r="J90" s="21">
        <f>AVERAGE(J86:J89)</f>
        <v>9641.3001943030686</v>
      </c>
      <c r="K90" s="24">
        <f>H86*8760*0.85</f>
        <v>4594182</v>
      </c>
      <c r="L90" s="25">
        <f>Q89</f>
        <v>0.17960000000000001</v>
      </c>
      <c r="M90" s="25">
        <f>R89</f>
        <v>0.15107287563119021</v>
      </c>
      <c r="N90" s="21">
        <f>J90*K90/1000*L90/2000</f>
        <v>3977.5911252718765</v>
      </c>
      <c r="O90" s="21">
        <f>J90*K90/1000*M90/2000</f>
        <v>3345.8025021153899</v>
      </c>
      <c r="P90" s="21"/>
      <c r="Q90" s="26"/>
      <c r="R90" s="26"/>
      <c r="S90" s="21"/>
      <c r="T90" s="21"/>
      <c r="U90" s="21"/>
      <c r="V90" s="27"/>
    </row>
    <row r="91" spans="1:29" s="44" customFormat="1" x14ac:dyDescent="0.25">
      <c r="F91" s="9"/>
      <c r="G91" s="10"/>
      <c r="H91" s="9"/>
      <c r="I91" s="9"/>
      <c r="J91" s="9"/>
      <c r="K91" s="9"/>
      <c r="L91" s="9"/>
      <c r="M91" s="9"/>
      <c r="N91" s="9"/>
      <c r="O91" s="9"/>
      <c r="P91" s="9"/>
      <c r="Q91" s="45"/>
      <c r="R91" s="45"/>
      <c r="S91" s="9"/>
      <c r="T91" s="9"/>
      <c r="U91" s="9"/>
      <c r="V91" s="46"/>
    </row>
    <row r="92" spans="1:29" s="44" customFormat="1" x14ac:dyDescent="0.25">
      <c r="A92" s="44" t="s">
        <v>82</v>
      </c>
      <c r="B92" s="44" t="s">
        <v>92</v>
      </c>
      <c r="C92" s="44">
        <v>8066</v>
      </c>
      <c r="D92" s="44" t="s">
        <v>96</v>
      </c>
      <c r="E92" s="44">
        <v>2014</v>
      </c>
      <c r="F92" s="9">
        <v>8583.7800000000007</v>
      </c>
      <c r="G92" s="10"/>
      <c r="H92" s="10">
        <v>608.29999999999995</v>
      </c>
      <c r="I92" s="14">
        <f>P92/(H$92*8760)</f>
        <v>0.71967058243761906</v>
      </c>
      <c r="J92" s="10">
        <f>V92/P92*1000</f>
        <v>9824.2226497264783</v>
      </c>
      <c r="K92" s="9"/>
      <c r="L92" s="9"/>
      <c r="M92" s="9"/>
      <c r="N92" s="9"/>
      <c r="O92" s="9"/>
      <c r="P92" s="9">
        <v>3834914.39</v>
      </c>
      <c r="Q92" s="45">
        <v>0.1953</v>
      </c>
      <c r="R92" s="45">
        <f t="shared" si="6"/>
        <v>0.14893903475858192</v>
      </c>
      <c r="S92" s="9">
        <v>3762.194</v>
      </c>
      <c r="T92" s="9">
        <v>2805.643</v>
      </c>
      <c r="U92" s="9">
        <v>3951359.9509999999</v>
      </c>
      <c r="V92" s="46">
        <v>37675052.810000002</v>
      </c>
      <c r="W92" s="44" t="s">
        <v>94</v>
      </c>
      <c r="X92" s="44" t="s">
        <v>30</v>
      </c>
      <c r="Y92" s="44" t="s">
        <v>28</v>
      </c>
      <c r="Z92" s="44" t="s">
        <v>25</v>
      </c>
      <c r="AB92" s="44" t="s">
        <v>48</v>
      </c>
      <c r="AC92" s="44" t="s">
        <v>41</v>
      </c>
    </row>
    <row r="93" spans="1:29" s="44" customFormat="1" x14ac:dyDescent="0.25">
      <c r="A93" s="44" t="s">
        <v>82</v>
      </c>
      <c r="B93" s="44" t="s">
        <v>92</v>
      </c>
      <c r="C93" s="44">
        <v>8066</v>
      </c>
      <c r="D93" s="44" t="s">
        <v>96</v>
      </c>
      <c r="E93" s="44">
        <v>2015</v>
      </c>
      <c r="F93" s="9">
        <v>6342.18</v>
      </c>
      <c r="G93" s="10"/>
      <c r="H93" s="9"/>
      <c r="I93" s="14">
        <f t="shared" ref="I93:I95" si="19">P93/(H$92*8760)</f>
        <v>0.5121122099390697</v>
      </c>
      <c r="J93" s="10">
        <f t="shared" ref="J93:J95" si="20">V93/P93*1000</f>
        <v>9872.0907601465842</v>
      </c>
      <c r="K93" s="9"/>
      <c r="L93" s="9"/>
      <c r="M93" s="9"/>
      <c r="N93" s="9"/>
      <c r="O93" s="9"/>
      <c r="P93" s="9">
        <v>2728896.43</v>
      </c>
      <c r="Q93" s="45">
        <v>0.18690000000000001</v>
      </c>
      <c r="R93" s="45">
        <f t="shared" si="6"/>
        <v>0.14634152552937962</v>
      </c>
      <c r="S93" s="9">
        <v>2574.3359999999998</v>
      </c>
      <c r="T93" s="9">
        <v>1971.2139999999999</v>
      </c>
      <c r="U93" s="9">
        <v>2825458.3339999998</v>
      </c>
      <c r="V93" s="46">
        <v>26939913.232000001</v>
      </c>
      <c r="W93" s="44" t="s">
        <v>94</v>
      </c>
      <c r="X93" s="44" t="s">
        <v>30</v>
      </c>
      <c r="Y93" s="44" t="s">
        <v>28</v>
      </c>
      <c r="Z93" s="44" t="s">
        <v>25</v>
      </c>
      <c r="AB93" s="44" t="s">
        <v>48</v>
      </c>
      <c r="AC93" s="44" t="s">
        <v>118</v>
      </c>
    </row>
    <row r="94" spans="1:29" s="44" customFormat="1" x14ac:dyDescent="0.25">
      <c r="A94" s="44" t="s">
        <v>82</v>
      </c>
      <c r="B94" s="44" t="s">
        <v>92</v>
      </c>
      <c r="C94" s="44">
        <v>8066</v>
      </c>
      <c r="D94" s="44" t="s">
        <v>96</v>
      </c>
      <c r="E94" s="44">
        <v>2016</v>
      </c>
      <c r="F94" s="9">
        <v>6536.94</v>
      </c>
      <c r="G94" s="33" t="s">
        <v>137</v>
      </c>
      <c r="H94" s="9"/>
      <c r="I94" s="14">
        <f t="shared" si="19"/>
        <v>0.53849143544739175</v>
      </c>
      <c r="J94" s="10">
        <f t="shared" si="20"/>
        <v>9637.4748347567474</v>
      </c>
      <c r="K94" s="9"/>
      <c r="L94" s="9"/>
      <c r="M94" s="9"/>
      <c r="N94" s="9"/>
      <c r="O94" s="9"/>
      <c r="P94" s="9">
        <v>2869463.62</v>
      </c>
      <c r="Q94" s="45">
        <v>5.1499999999999997E-2</v>
      </c>
      <c r="R94" s="45">
        <f t="shared" si="6"/>
        <v>0.1495347748727083</v>
      </c>
      <c r="S94" s="9">
        <v>697.53700000000003</v>
      </c>
      <c r="T94" s="9">
        <v>2067.6460000000002</v>
      </c>
      <c r="U94" s="9">
        <v>2900368.085</v>
      </c>
      <c r="V94" s="46">
        <v>27654383.427000001</v>
      </c>
      <c r="W94" s="44" t="s">
        <v>94</v>
      </c>
      <c r="X94" s="44" t="s">
        <v>30</v>
      </c>
      <c r="Y94" s="44" t="s">
        <v>28</v>
      </c>
      <c r="Z94" s="44" t="s">
        <v>25</v>
      </c>
      <c r="AB94" s="44" t="s">
        <v>48</v>
      </c>
      <c r="AC94" s="44" t="s">
        <v>97</v>
      </c>
    </row>
    <row r="95" spans="1:29" s="44" customFormat="1" x14ac:dyDescent="0.25">
      <c r="A95" s="44" t="s">
        <v>82</v>
      </c>
      <c r="B95" s="44" t="s">
        <v>92</v>
      </c>
      <c r="C95" s="44">
        <v>8066</v>
      </c>
      <c r="D95" s="44" t="s">
        <v>96</v>
      </c>
      <c r="E95" s="44">
        <v>2017</v>
      </c>
      <c r="F95" s="9">
        <v>8554.56</v>
      </c>
      <c r="G95" s="10"/>
      <c r="H95" s="9"/>
      <c r="I95" s="14">
        <f t="shared" si="19"/>
        <v>0.62196376307352552</v>
      </c>
      <c r="J95" s="10">
        <f t="shared" si="20"/>
        <v>10008.154240540602</v>
      </c>
      <c r="K95" s="28" t="s">
        <v>130</v>
      </c>
      <c r="L95" s="29" t="s">
        <v>131</v>
      </c>
      <c r="M95" s="29" t="s">
        <v>131</v>
      </c>
      <c r="N95" s="9"/>
      <c r="O95" s="9"/>
      <c r="P95" s="9">
        <v>3314263.28</v>
      </c>
      <c r="Q95" s="45">
        <v>5.0099999999999999E-2</v>
      </c>
      <c r="R95" s="45">
        <f t="shared" si="6"/>
        <v>0.14083937753943868</v>
      </c>
      <c r="S95" s="9">
        <v>824.78300000000002</v>
      </c>
      <c r="T95" s="9">
        <v>2335.797</v>
      </c>
      <c r="U95" s="9">
        <v>3478832.727</v>
      </c>
      <c r="V95" s="46">
        <v>33169658.100000001</v>
      </c>
      <c r="W95" s="44" t="s">
        <v>94</v>
      </c>
      <c r="X95" s="44" t="s">
        <v>30</v>
      </c>
      <c r="Y95" s="44" t="s">
        <v>28</v>
      </c>
      <c r="Z95" s="44" t="s">
        <v>25</v>
      </c>
      <c r="AB95" s="44" t="s">
        <v>48</v>
      </c>
      <c r="AC95" s="44" t="s">
        <v>97</v>
      </c>
    </row>
    <row r="96" spans="1:29" s="22" customFormat="1" x14ac:dyDescent="0.25">
      <c r="F96" s="21"/>
      <c r="G96" s="36"/>
      <c r="H96" s="21"/>
      <c r="I96" s="23" t="s">
        <v>129</v>
      </c>
      <c r="J96" s="21">
        <f>AVERAGE(J92:J95)</f>
        <v>9835.4856212926024</v>
      </c>
      <c r="K96" s="24">
        <f>H92*8760*0.85</f>
        <v>4529401.8</v>
      </c>
      <c r="L96" s="25">
        <f>Q95</f>
        <v>5.0099999999999999E-2</v>
      </c>
      <c r="M96" s="25">
        <f>R95</f>
        <v>0.14083937753943868</v>
      </c>
      <c r="N96" s="21">
        <f>J96*K96/1000*L96/2000</f>
        <v>1115.9491002377686</v>
      </c>
      <c r="O96" s="21">
        <f>J96*K96/1000*M96/2000</f>
        <v>3137.1172982671455</v>
      </c>
      <c r="P96" s="21"/>
      <c r="Q96" s="26"/>
      <c r="R96" s="26"/>
      <c r="S96" s="21"/>
      <c r="T96" s="21"/>
      <c r="U96" s="21"/>
      <c r="V96" s="27"/>
    </row>
    <row r="97" spans="1:29" s="44" customFormat="1" x14ac:dyDescent="0.25">
      <c r="F97" s="9"/>
      <c r="G97" s="10"/>
      <c r="H97" s="9"/>
      <c r="I97" s="9"/>
      <c r="J97" s="9"/>
      <c r="K97" s="9"/>
      <c r="L97" s="9"/>
      <c r="M97" s="9"/>
      <c r="N97" s="9"/>
      <c r="O97" s="9"/>
      <c r="P97" s="9"/>
      <c r="Q97" s="45"/>
      <c r="R97" s="45"/>
      <c r="S97" s="9"/>
      <c r="T97" s="9"/>
      <c r="U97" s="9"/>
      <c r="V97" s="46"/>
    </row>
    <row r="98" spans="1:29" s="44" customFormat="1" x14ac:dyDescent="0.25">
      <c r="A98" s="44" t="s">
        <v>82</v>
      </c>
      <c r="B98" s="44" t="s">
        <v>92</v>
      </c>
      <c r="C98" s="44">
        <v>8066</v>
      </c>
      <c r="D98" s="44" t="s">
        <v>98</v>
      </c>
      <c r="E98" s="44">
        <v>2014</v>
      </c>
      <c r="F98" s="9">
        <v>8550.98</v>
      </c>
      <c r="G98" s="10"/>
      <c r="H98" s="9">
        <v>608.29999999999995</v>
      </c>
      <c r="I98" s="14">
        <f>P98/(H$98*8760)</f>
        <v>0.72049036839699232</v>
      </c>
      <c r="J98" s="10">
        <f>V98/P98*1000</f>
        <v>8731.101719131244</v>
      </c>
      <c r="K98" s="9"/>
      <c r="L98" s="9"/>
      <c r="M98" s="9"/>
      <c r="N98" s="9"/>
      <c r="O98" s="9"/>
      <c r="P98" s="9">
        <v>3839282.79</v>
      </c>
      <c r="Q98" s="45">
        <v>0.19889999999999999</v>
      </c>
      <c r="R98" s="45">
        <f t="shared" si="6"/>
        <v>0.14899456711565318</v>
      </c>
      <c r="S98" s="9">
        <v>3446.357</v>
      </c>
      <c r="T98" s="9">
        <v>2497.2359999999999</v>
      </c>
      <c r="U98" s="9">
        <v>3515699.1349999998</v>
      </c>
      <c r="V98" s="46">
        <v>33521168.568</v>
      </c>
      <c r="W98" s="44" t="s">
        <v>94</v>
      </c>
      <c r="X98" s="44" t="s">
        <v>30</v>
      </c>
      <c r="Y98" s="44" t="s">
        <v>28</v>
      </c>
      <c r="Z98" s="44" t="s">
        <v>25</v>
      </c>
      <c r="AB98" s="44" t="s">
        <v>48</v>
      </c>
      <c r="AC98" s="44" t="s">
        <v>41</v>
      </c>
    </row>
    <row r="99" spans="1:29" s="44" customFormat="1" x14ac:dyDescent="0.25">
      <c r="A99" s="44" t="s">
        <v>82</v>
      </c>
      <c r="B99" s="44" t="s">
        <v>92</v>
      </c>
      <c r="C99" s="44">
        <v>8066</v>
      </c>
      <c r="D99" s="44" t="s">
        <v>98</v>
      </c>
      <c r="E99" s="44">
        <v>2015</v>
      </c>
      <c r="F99" s="9">
        <v>8551.1299999999992</v>
      </c>
      <c r="G99" s="10"/>
      <c r="H99" s="9"/>
      <c r="I99" s="14">
        <f t="shared" ref="I99:I101" si="21">P99/(H$98*8760)</f>
        <v>0.72586067579608415</v>
      </c>
      <c r="J99" s="10">
        <f t="shared" ref="J99:J101" si="22">V99/P99*1000</f>
        <v>9591.7220837162422</v>
      </c>
      <c r="K99" s="9"/>
      <c r="L99" s="9"/>
      <c r="M99" s="9"/>
      <c r="N99" s="9"/>
      <c r="O99" s="9"/>
      <c r="P99" s="9">
        <v>3867899.59</v>
      </c>
      <c r="Q99" s="45">
        <v>0.1983</v>
      </c>
      <c r="R99" s="45">
        <f t="shared" si="6"/>
        <v>0.1412553024385915</v>
      </c>
      <c r="S99" s="9">
        <v>3776.5749999999998</v>
      </c>
      <c r="T99" s="9">
        <v>2620.2730000000001</v>
      </c>
      <c r="U99" s="9">
        <v>3891030.2140000002</v>
      </c>
      <c r="V99" s="46">
        <v>37099817.914999999</v>
      </c>
      <c r="W99" s="44" t="s">
        <v>94</v>
      </c>
      <c r="X99" s="44" t="s">
        <v>30</v>
      </c>
      <c r="Y99" s="44" t="s">
        <v>28</v>
      </c>
      <c r="Z99" s="44" t="s">
        <v>25</v>
      </c>
      <c r="AB99" s="44" t="s">
        <v>48</v>
      </c>
      <c r="AC99" s="44" t="s">
        <v>41</v>
      </c>
    </row>
    <row r="100" spans="1:29" s="44" customFormat="1" x14ac:dyDescent="0.25">
      <c r="A100" s="44" t="s">
        <v>82</v>
      </c>
      <c r="B100" s="44" t="s">
        <v>92</v>
      </c>
      <c r="C100" s="44">
        <v>8066</v>
      </c>
      <c r="D100" s="44" t="s">
        <v>98</v>
      </c>
      <c r="E100" s="44">
        <v>2016</v>
      </c>
      <c r="F100" s="9">
        <v>7091.53</v>
      </c>
      <c r="G100" s="10"/>
      <c r="H100" s="9"/>
      <c r="I100" s="14">
        <f t="shared" si="21"/>
        <v>0.51431169431689627</v>
      </c>
      <c r="J100" s="10">
        <f t="shared" si="22"/>
        <v>10494.965400927771</v>
      </c>
      <c r="K100" s="9"/>
      <c r="L100" s="9"/>
      <c r="M100" s="9"/>
      <c r="N100" s="9"/>
      <c r="O100" s="9"/>
      <c r="P100" s="9">
        <v>2740616.84</v>
      </c>
      <c r="Q100" s="45">
        <v>0.16589999999999999</v>
      </c>
      <c r="R100" s="45">
        <f t="shared" si="6"/>
        <v>0.14365372615318184</v>
      </c>
      <c r="S100" s="9">
        <v>2429.498</v>
      </c>
      <c r="T100" s="9">
        <v>2065.933</v>
      </c>
      <c r="U100" s="9">
        <v>3016617.14</v>
      </c>
      <c r="V100" s="46">
        <v>28762678.912999999</v>
      </c>
      <c r="W100" s="44" t="s">
        <v>94</v>
      </c>
      <c r="X100" s="44" t="s">
        <v>30</v>
      </c>
      <c r="Y100" s="44" t="s">
        <v>28</v>
      </c>
      <c r="Z100" s="44" t="s">
        <v>25</v>
      </c>
      <c r="AB100" s="44" t="s">
        <v>48</v>
      </c>
      <c r="AC100" s="44" t="s">
        <v>99</v>
      </c>
    </row>
    <row r="101" spans="1:29" s="44" customFormat="1" x14ac:dyDescent="0.25">
      <c r="A101" s="44" t="s">
        <v>82</v>
      </c>
      <c r="B101" s="44" t="s">
        <v>92</v>
      </c>
      <c r="C101" s="44">
        <v>8066</v>
      </c>
      <c r="D101" s="44" t="s">
        <v>98</v>
      </c>
      <c r="E101" s="44">
        <v>2017</v>
      </c>
      <c r="F101" s="9">
        <v>8549.48</v>
      </c>
      <c r="G101" s="33" t="s">
        <v>137</v>
      </c>
      <c r="H101" s="9"/>
      <c r="I101" s="14">
        <f t="shared" si="21"/>
        <v>0.63143386539476365</v>
      </c>
      <c r="J101" s="10">
        <f t="shared" si="22"/>
        <v>9832.0147595702638</v>
      </c>
      <c r="K101" s="28" t="s">
        <v>130</v>
      </c>
      <c r="L101" s="29" t="s">
        <v>131</v>
      </c>
      <c r="M101" s="29" t="s">
        <v>131</v>
      </c>
      <c r="N101" s="9"/>
      <c r="O101" s="9"/>
      <c r="P101" s="9">
        <v>3364726.69</v>
      </c>
      <c r="Q101" s="45">
        <v>4.9099999999999998E-2</v>
      </c>
      <c r="R101" s="45">
        <f t="shared" si="6"/>
        <v>0.14369028161308922</v>
      </c>
      <c r="S101" s="9">
        <v>812.37099999999998</v>
      </c>
      <c r="T101" s="9">
        <v>2376.7840000000001</v>
      </c>
      <c r="U101" s="9">
        <v>3469648.5260000001</v>
      </c>
      <c r="V101" s="46">
        <v>33082042.478</v>
      </c>
      <c r="W101" s="44" t="s">
        <v>94</v>
      </c>
      <c r="X101" s="44" t="s">
        <v>30</v>
      </c>
      <c r="Y101" s="44" t="s">
        <v>28</v>
      </c>
      <c r="Z101" s="44" t="s">
        <v>25</v>
      </c>
      <c r="AB101" s="44" t="s">
        <v>48</v>
      </c>
      <c r="AC101" s="44" t="s">
        <v>97</v>
      </c>
    </row>
    <row r="102" spans="1:29" s="22" customFormat="1" x14ac:dyDescent="0.25">
      <c r="F102" s="21"/>
      <c r="G102" s="36"/>
      <c r="H102" s="21"/>
      <c r="I102" s="23" t="s">
        <v>129</v>
      </c>
      <c r="J102" s="21">
        <f>AVERAGE(J98:J101)</f>
        <v>9662.4509908363816</v>
      </c>
      <c r="K102" s="24">
        <f>H98*8760*0.85</f>
        <v>4529401.8</v>
      </c>
      <c r="L102" s="25">
        <f>Q101</f>
        <v>4.9099999999999998E-2</v>
      </c>
      <c r="M102" s="25">
        <f>R101</f>
        <v>0.14369028161308922</v>
      </c>
      <c r="N102" s="21">
        <f>J102*K102/1000*L102/2000</f>
        <v>1074.4337674480144</v>
      </c>
      <c r="O102" s="21">
        <f>J102*K102/1000*M102/2000</f>
        <v>3144.3114179066724</v>
      </c>
      <c r="P102" s="21"/>
      <c r="Q102" s="26"/>
      <c r="R102" s="26"/>
      <c r="S102" s="21"/>
      <c r="T102" s="21"/>
      <c r="U102" s="21"/>
      <c r="V102" s="27"/>
    </row>
    <row r="103" spans="1:29" s="44" customFormat="1" x14ac:dyDescent="0.25">
      <c r="F103" s="9"/>
      <c r="G103" s="10"/>
      <c r="H103" s="9"/>
      <c r="I103" s="9"/>
      <c r="J103" s="9"/>
      <c r="K103" s="9"/>
      <c r="L103" s="9"/>
      <c r="M103" s="9"/>
      <c r="N103" s="9"/>
      <c r="O103" s="9"/>
      <c r="P103" s="9"/>
      <c r="Q103" s="45"/>
      <c r="R103" s="45"/>
      <c r="S103" s="9"/>
      <c r="T103" s="9"/>
      <c r="U103" s="9"/>
      <c r="V103" s="46"/>
    </row>
    <row r="104" spans="1:29" s="44" customFormat="1" x14ac:dyDescent="0.25">
      <c r="A104" s="44" t="s">
        <v>82</v>
      </c>
      <c r="B104" s="44" t="s">
        <v>100</v>
      </c>
      <c r="C104" s="44">
        <v>6204</v>
      </c>
      <c r="D104" s="44">
        <v>1</v>
      </c>
      <c r="E104" s="44">
        <v>2014</v>
      </c>
      <c r="F104" s="9">
        <v>8221.98</v>
      </c>
      <c r="G104" s="10"/>
      <c r="H104" s="9">
        <v>570</v>
      </c>
      <c r="I104" s="14">
        <f>P104/(H$104*8760)</f>
        <v>0.86062263678602902</v>
      </c>
      <c r="J104" s="10">
        <f>V104/P104*1000</f>
        <v>11013.170562983845</v>
      </c>
      <c r="K104" s="9"/>
      <c r="L104" s="9"/>
      <c r="M104" s="9"/>
      <c r="N104" s="9"/>
      <c r="O104" s="9"/>
      <c r="P104" s="9">
        <v>4297260.95</v>
      </c>
      <c r="Q104" s="45">
        <v>0.15859999999999999</v>
      </c>
      <c r="R104" s="45">
        <f t="shared" ref="R104:R166" si="23">T104*2000/V104</f>
        <v>0.12004931414890417</v>
      </c>
      <c r="S104" s="9">
        <v>3806.424</v>
      </c>
      <c r="T104" s="9">
        <v>2840.7550000000001</v>
      </c>
      <c r="U104" s="9">
        <v>4963596.9960000003</v>
      </c>
      <c r="V104" s="46">
        <v>47326467.795999996</v>
      </c>
      <c r="W104" s="44" t="s">
        <v>101</v>
      </c>
      <c r="X104" s="44" t="s">
        <v>46</v>
      </c>
      <c r="Y104" s="44" t="s">
        <v>24</v>
      </c>
      <c r="Z104" s="44" t="s">
        <v>25</v>
      </c>
      <c r="AB104" s="44" t="s">
        <v>36</v>
      </c>
      <c r="AC104" s="44" t="s">
        <v>102</v>
      </c>
    </row>
    <row r="105" spans="1:29" s="44" customFormat="1" x14ac:dyDescent="0.25">
      <c r="A105" s="44" t="s">
        <v>82</v>
      </c>
      <c r="B105" s="44" t="s">
        <v>100</v>
      </c>
      <c r="C105" s="44">
        <v>6204</v>
      </c>
      <c r="D105" s="44">
        <v>1</v>
      </c>
      <c r="E105" s="44">
        <v>2015</v>
      </c>
      <c r="F105" s="9">
        <v>5888.18</v>
      </c>
      <c r="G105" s="10"/>
      <c r="H105" s="9"/>
      <c r="I105" s="14">
        <f t="shared" ref="I105:I107" si="24">P105/(H$104*8760)</f>
        <v>0.564814796122727</v>
      </c>
      <c r="J105" s="10">
        <f t="shared" ref="J105:J107" si="25">V105/P105*1000</f>
        <v>11262.258077278742</v>
      </c>
      <c r="K105" s="9"/>
      <c r="L105" s="9"/>
      <c r="M105" s="9"/>
      <c r="N105" s="9"/>
      <c r="O105" s="9"/>
      <c r="P105" s="9">
        <v>2820233.24</v>
      </c>
      <c r="Q105" s="45">
        <v>0.15840000000000001</v>
      </c>
      <c r="R105" s="45">
        <f t="shared" si="23"/>
        <v>0.10716217957411256</v>
      </c>
      <c r="S105" s="9">
        <v>2576.9279999999999</v>
      </c>
      <c r="T105" s="9">
        <v>1701.8530000000001</v>
      </c>
      <c r="U105" s="9">
        <v>3331219.645</v>
      </c>
      <c r="V105" s="46">
        <v>31762194.587000001</v>
      </c>
      <c r="W105" s="44" t="s">
        <v>101</v>
      </c>
      <c r="X105" s="44" t="s">
        <v>46</v>
      </c>
      <c r="Y105" s="44" t="s">
        <v>24</v>
      </c>
      <c r="Z105" s="44" t="s">
        <v>25</v>
      </c>
      <c r="AB105" s="44" t="s">
        <v>36</v>
      </c>
      <c r="AC105" s="44" t="s">
        <v>102</v>
      </c>
    </row>
    <row r="106" spans="1:29" s="44" customFormat="1" x14ac:dyDescent="0.25">
      <c r="A106" s="44" t="s">
        <v>82</v>
      </c>
      <c r="B106" s="44" t="s">
        <v>100</v>
      </c>
      <c r="C106" s="44">
        <v>6204</v>
      </c>
      <c r="D106" s="44">
        <v>1</v>
      </c>
      <c r="E106" s="44">
        <v>2016</v>
      </c>
      <c r="F106" s="9">
        <v>7676.28</v>
      </c>
      <c r="G106" s="10"/>
      <c r="H106" s="9"/>
      <c r="I106" s="14">
        <f t="shared" si="24"/>
        <v>0.66981529079548185</v>
      </c>
      <c r="J106" s="10">
        <f t="shared" si="25"/>
        <v>11267.559001134425</v>
      </c>
      <c r="K106" s="9"/>
      <c r="L106" s="9"/>
      <c r="M106" s="9"/>
      <c r="N106" s="9"/>
      <c r="O106" s="9"/>
      <c r="P106" s="9">
        <v>3344521.71</v>
      </c>
      <c r="Q106" s="45">
        <v>0.15110000000000001</v>
      </c>
      <c r="R106" s="45">
        <f t="shared" si="23"/>
        <v>8.8574653334469747E-2</v>
      </c>
      <c r="S106" s="9">
        <v>2915.241</v>
      </c>
      <c r="T106" s="9">
        <v>1668.95</v>
      </c>
      <c r="U106" s="9">
        <v>3952358.6230000001</v>
      </c>
      <c r="V106" s="46">
        <v>37684595.697999999</v>
      </c>
      <c r="W106" s="44" t="s">
        <v>101</v>
      </c>
      <c r="X106" s="44" t="s">
        <v>46</v>
      </c>
      <c r="Y106" s="44" t="s">
        <v>24</v>
      </c>
      <c r="Z106" s="44" t="s">
        <v>25</v>
      </c>
      <c r="AB106" s="44" t="s">
        <v>36</v>
      </c>
      <c r="AC106" s="44" t="s">
        <v>102</v>
      </c>
    </row>
    <row r="107" spans="1:29" s="44" customFormat="1" x14ac:dyDescent="0.25">
      <c r="A107" s="44" t="s">
        <v>82</v>
      </c>
      <c r="B107" s="44" t="s">
        <v>100</v>
      </c>
      <c r="C107" s="44">
        <v>6204</v>
      </c>
      <c r="D107" s="44">
        <v>1</v>
      </c>
      <c r="E107" s="44">
        <v>2017</v>
      </c>
      <c r="F107" s="9">
        <v>6735.59</v>
      </c>
      <c r="G107" s="10"/>
      <c r="H107" s="9"/>
      <c r="I107" s="14">
        <f t="shared" si="24"/>
        <v>0.59338969398381802</v>
      </c>
      <c r="J107" s="10">
        <f t="shared" si="25"/>
        <v>10977.807024141801</v>
      </c>
      <c r="K107" s="28" t="s">
        <v>130</v>
      </c>
      <c r="L107" s="31" t="s">
        <v>133</v>
      </c>
      <c r="M107" s="29" t="s">
        <v>131</v>
      </c>
      <c r="N107" s="9"/>
      <c r="O107" s="9"/>
      <c r="P107" s="9">
        <v>2962913.42</v>
      </c>
      <c r="Q107" s="45">
        <v>0.15029999999999999</v>
      </c>
      <c r="R107" s="45">
        <f t="shared" si="23"/>
        <v>9.6569877186006625E-2</v>
      </c>
      <c r="S107" s="9">
        <v>2523.3420000000001</v>
      </c>
      <c r="T107" s="9">
        <v>1570.53</v>
      </c>
      <c r="U107" s="9">
        <v>3411356.0729999999</v>
      </c>
      <c r="V107" s="46">
        <v>32526291.754000001</v>
      </c>
      <c r="W107" s="44" t="s">
        <v>101</v>
      </c>
      <c r="X107" s="44" t="s">
        <v>46</v>
      </c>
      <c r="Y107" s="44" t="s">
        <v>24</v>
      </c>
      <c r="Z107" s="44" t="s">
        <v>25</v>
      </c>
      <c r="AB107" s="44" t="s">
        <v>36</v>
      </c>
      <c r="AC107" s="44" t="s">
        <v>102</v>
      </c>
    </row>
    <row r="108" spans="1:29" s="22" customFormat="1" x14ac:dyDescent="0.25">
      <c r="F108" s="21"/>
      <c r="G108" s="30" t="s">
        <v>134</v>
      </c>
      <c r="H108" s="21"/>
      <c r="I108" s="23" t="s">
        <v>129</v>
      </c>
      <c r="J108" s="21">
        <f>AVERAGE(J104:J107)</f>
        <v>11130.198666384704</v>
      </c>
      <c r="K108" s="24">
        <f>H104*8760*0.85</f>
        <v>4244220</v>
      </c>
      <c r="L108" s="32">
        <v>0.06</v>
      </c>
      <c r="M108" s="25">
        <f>R107</f>
        <v>9.6569877186006625E-2</v>
      </c>
      <c r="N108" s="21">
        <f>J108*K108/1000*L108/2000</f>
        <v>1417.1703535152985</v>
      </c>
      <c r="O108" s="21">
        <f>J108*K108/1000*M108/2000</f>
        <v>2280.9327831770329</v>
      </c>
      <c r="P108" s="21"/>
      <c r="Q108" s="26"/>
      <c r="R108" s="26"/>
      <c r="S108" s="21"/>
      <c r="T108" s="21"/>
      <c r="U108" s="21"/>
      <c r="V108" s="27"/>
    </row>
    <row r="109" spans="1:29" s="44" customFormat="1" x14ac:dyDescent="0.25">
      <c r="F109" s="9"/>
      <c r="G109" s="10"/>
      <c r="H109" s="9"/>
      <c r="I109" s="9"/>
      <c r="J109" s="9"/>
      <c r="K109" s="9"/>
      <c r="L109" s="9"/>
      <c r="M109" s="9"/>
      <c r="N109" s="9"/>
      <c r="O109" s="9"/>
      <c r="P109" s="9"/>
      <c r="Q109" s="45"/>
      <c r="R109" s="45"/>
      <c r="S109" s="9"/>
      <c r="T109" s="9"/>
      <c r="U109" s="9"/>
      <c r="V109" s="46"/>
    </row>
    <row r="110" spans="1:29" s="44" customFormat="1" x14ac:dyDescent="0.25">
      <c r="A110" s="44" t="s">
        <v>82</v>
      </c>
      <c r="B110" s="44" t="s">
        <v>100</v>
      </c>
      <c r="C110" s="44">
        <v>6204</v>
      </c>
      <c r="D110" s="44">
        <v>2</v>
      </c>
      <c r="E110" s="44">
        <v>2014</v>
      </c>
      <c r="F110" s="9">
        <v>6289.81</v>
      </c>
      <c r="G110" s="10"/>
      <c r="H110" s="9">
        <v>570</v>
      </c>
      <c r="I110" s="14">
        <f>P110/(H$110*8760)</f>
        <v>0.70801568332932796</v>
      </c>
      <c r="J110" s="10">
        <f>V110/P110*1000</f>
        <v>9800.1891400520635</v>
      </c>
      <c r="K110" s="9"/>
      <c r="L110" s="9"/>
      <c r="M110" s="9"/>
      <c r="N110" s="9"/>
      <c r="O110" s="9"/>
      <c r="P110" s="9">
        <v>3535263.91</v>
      </c>
      <c r="Q110" s="45">
        <v>0.1605</v>
      </c>
      <c r="R110" s="45">
        <f t="shared" si="23"/>
        <v>0.12577370924410219</v>
      </c>
      <c r="S110" s="9">
        <v>2801.14</v>
      </c>
      <c r="T110" s="9">
        <v>2178.7939999999999</v>
      </c>
      <c r="U110" s="9">
        <v>3633696.5809999998</v>
      </c>
      <c r="V110" s="46">
        <v>34646254.978</v>
      </c>
      <c r="W110" s="44" t="s">
        <v>101</v>
      </c>
      <c r="X110" s="44" t="s">
        <v>46</v>
      </c>
      <c r="Y110" s="44" t="s">
        <v>24</v>
      </c>
      <c r="Z110" s="44" t="s">
        <v>25</v>
      </c>
      <c r="AB110" s="44" t="s">
        <v>36</v>
      </c>
      <c r="AC110" s="44" t="s">
        <v>102</v>
      </c>
    </row>
    <row r="111" spans="1:29" s="44" customFormat="1" x14ac:dyDescent="0.25">
      <c r="A111" s="44" t="s">
        <v>82</v>
      </c>
      <c r="B111" s="44" t="s">
        <v>100</v>
      </c>
      <c r="C111" s="44">
        <v>6204</v>
      </c>
      <c r="D111" s="44">
        <v>2</v>
      </c>
      <c r="E111" s="44">
        <v>2015</v>
      </c>
      <c r="F111" s="9">
        <v>7812.73</v>
      </c>
      <c r="G111" s="10"/>
      <c r="H111" s="9"/>
      <c r="I111" s="14">
        <f t="shared" ref="I111:I113" si="26">P111/(H$110*8760)</f>
        <v>0.86704821357045581</v>
      </c>
      <c r="J111" s="10">
        <f t="shared" ref="J111:J113" si="27">V111/P111*1000</f>
        <v>10430.965313613229</v>
      </c>
      <c r="K111" s="9"/>
      <c r="L111" s="9"/>
      <c r="M111" s="9"/>
      <c r="N111" s="9"/>
      <c r="O111" s="9"/>
      <c r="P111" s="9">
        <v>4329345.1399999997</v>
      </c>
      <c r="Q111" s="45">
        <v>0.14929999999999999</v>
      </c>
      <c r="R111" s="45">
        <f t="shared" si="23"/>
        <v>0.10785998681045471</v>
      </c>
      <c r="S111" s="9">
        <v>3388.9630000000002</v>
      </c>
      <c r="T111" s="9">
        <v>2435.4380000000001</v>
      </c>
      <c r="U111" s="9">
        <v>4736302.8430000003</v>
      </c>
      <c r="V111" s="46">
        <v>45159248.986000001</v>
      </c>
      <c r="W111" s="44" t="s">
        <v>101</v>
      </c>
      <c r="X111" s="44" t="s">
        <v>46</v>
      </c>
      <c r="Y111" s="44" t="s">
        <v>24</v>
      </c>
      <c r="Z111" s="44" t="s">
        <v>25</v>
      </c>
      <c r="AB111" s="44" t="s">
        <v>36</v>
      </c>
      <c r="AC111" s="44" t="s">
        <v>102</v>
      </c>
    </row>
    <row r="112" spans="1:29" s="44" customFormat="1" x14ac:dyDescent="0.25">
      <c r="A112" s="44" t="s">
        <v>82</v>
      </c>
      <c r="B112" s="44" t="s">
        <v>100</v>
      </c>
      <c r="C112" s="44">
        <v>6204</v>
      </c>
      <c r="D112" s="44">
        <v>2</v>
      </c>
      <c r="E112" s="44">
        <v>2016</v>
      </c>
      <c r="F112" s="9">
        <v>7439.38</v>
      </c>
      <c r="G112" s="10"/>
      <c r="H112" s="9"/>
      <c r="I112" s="14">
        <f t="shared" si="26"/>
        <v>0.69682310141792836</v>
      </c>
      <c r="J112" s="10">
        <f t="shared" si="27"/>
        <v>10053.344030018063</v>
      </c>
      <c r="K112" s="9"/>
      <c r="L112" s="9"/>
      <c r="M112" s="9"/>
      <c r="N112" s="9"/>
      <c r="O112" s="9"/>
      <c r="P112" s="9">
        <v>3479377.11</v>
      </c>
      <c r="Q112" s="45">
        <v>0.15110000000000001</v>
      </c>
      <c r="R112" s="45">
        <f t="shared" si="23"/>
        <v>7.5857901767592564E-2</v>
      </c>
      <c r="S112" s="9">
        <v>2673.143</v>
      </c>
      <c r="T112" s="9">
        <v>1326.731</v>
      </c>
      <c r="U112" s="9">
        <v>3668635.6490000002</v>
      </c>
      <c r="V112" s="46">
        <v>34979375.097000003</v>
      </c>
      <c r="W112" s="44" t="s">
        <v>101</v>
      </c>
      <c r="X112" s="44" t="s">
        <v>46</v>
      </c>
      <c r="Y112" s="44" t="s">
        <v>24</v>
      </c>
      <c r="Z112" s="44" t="s">
        <v>25</v>
      </c>
      <c r="AB112" s="44" t="s">
        <v>36</v>
      </c>
      <c r="AC112" s="44" t="s">
        <v>102</v>
      </c>
    </row>
    <row r="113" spans="1:29" s="44" customFormat="1" x14ac:dyDescent="0.25">
      <c r="A113" s="44" t="s">
        <v>82</v>
      </c>
      <c r="B113" s="44" t="s">
        <v>100</v>
      </c>
      <c r="C113" s="44">
        <v>6204</v>
      </c>
      <c r="D113" s="44">
        <v>2</v>
      </c>
      <c r="E113" s="44">
        <v>2017</v>
      </c>
      <c r="F113" s="9">
        <v>8504.2099999999991</v>
      </c>
      <c r="G113" s="10"/>
      <c r="H113" s="9"/>
      <c r="I113" s="14">
        <f t="shared" si="26"/>
        <v>0.85878932748538017</v>
      </c>
      <c r="J113" s="10">
        <f t="shared" si="27"/>
        <v>9911.8714480639792</v>
      </c>
      <c r="K113" s="28" t="s">
        <v>130</v>
      </c>
      <c r="L113" s="31" t="s">
        <v>133</v>
      </c>
      <c r="M113" s="29" t="s">
        <v>131</v>
      </c>
      <c r="N113" s="9"/>
      <c r="O113" s="9"/>
      <c r="P113" s="9">
        <v>4288106.87</v>
      </c>
      <c r="Q113" s="45">
        <v>0.15459999999999999</v>
      </c>
      <c r="R113" s="45">
        <f t="shared" si="23"/>
        <v>0.10118432582665139</v>
      </c>
      <c r="S113" s="9">
        <v>3300.877</v>
      </c>
      <c r="T113" s="9">
        <v>2150.3270000000002</v>
      </c>
      <c r="U113" s="9">
        <v>4457730.2350000003</v>
      </c>
      <c r="V113" s="46">
        <v>42503164.050999999</v>
      </c>
      <c r="W113" s="44" t="s">
        <v>101</v>
      </c>
      <c r="X113" s="44" t="s">
        <v>46</v>
      </c>
      <c r="Y113" s="44" t="s">
        <v>24</v>
      </c>
      <c r="Z113" s="44" t="s">
        <v>25</v>
      </c>
      <c r="AB113" s="44" t="s">
        <v>36</v>
      </c>
      <c r="AC113" s="44" t="s">
        <v>102</v>
      </c>
    </row>
    <row r="114" spans="1:29" s="22" customFormat="1" x14ac:dyDescent="0.25">
      <c r="F114" s="21"/>
      <c r="G114" s="30" t="s">
        <v>132</v>
      </c>
      <c r="H114" s="21"/>
      <c r="I114" s="23" t="s">
        <v>129</v>
      </c>
      <c r="J114" s="21">
        <f>AVERAGE(J110:J113)</f>
        <v>10049.092482936834</v>
      </c>
      <c r="K114" s="24">
        <f>H110*8760*0.85</f>
        <v>4244220</v>
      </c>
      <c r="L114" s="32">
        <v>0.15</v>
      </c>
      <c r="M114" s="25">
        <f>R113</f>
        <v>0.10118432582665139</v>
      </c>
      <c r="N114" s="21">
        <f>J114*K114/1000*L114/2000</f>
        <v>3198.7919473447623</v>
      </c>
      <c r="O114" s="21">
        <f>J114*K114/1000*M114/2000</f>
        <v>2157.784044345341</v>
      </c>
      <c r="P114" s="21"/>
      <c r="Q114" s="26"/>
      <c r="R114" s="26"/>
      <c r="S114" s="21"/>
      <c r="T114" s="21"/>
      <c r="U114" s="21"/>
      <c r="V114" s="27"/>
    </row>
    <row r="115" spans="1:29" s="44" customFormat="1" x14ac:dyDescent="0.25">
      <c r="F115" s="9"/>
      <c r="G115" s="10"/>
      <c r="H115" s="9"/>
      <c r="I115" s="9"/>
      <c r="J115" s="9"/>
      <c r="K115" s="9"/>
      <c r="L115" s="9"/>
      <c r="M115" s="9"/>
      <c r="N115" s="9"/>
      <c r="O115" s="9"/>
      <c r="P115" s="9"/>
      <c r="Q115" s="45"/>
      <c r="R115" s="45"/>
      <c r="S115" s="9"/>
      <c r="T115" s="9"/>
      <c r="U115" s="9"/>
      <c r="V115" s="46"/>
    </row>
    <row r="116" spans="1:29" s="44" customFormat="1" x14ac:dyDescent="0.25">
      <c r="A116" s="44" t="s">
        <v>82</v>
      </c>
      <c r="B116" s="44" t="s">
        <v>100</v>
      </c>
      <c r="C116" s="44">
        <v>6204</v>
      </c>
      <c r="D116" s="44">
        <v>3</v>
      </c>
      <c r="E116" s="44">
        <v>2014</v>
      </c>
      <c r="F116" s="9">
        <v>5716.49</v>
      </c>
      <c r="G116" s="10"/>
      <c r="H116" s="9">
        <v>570</v>
      </c>
      <c r="I116" s="14">
        <f>P116/(H$116*8760)</f>
        <v>0.60527344788912918</v>
      </c>
      <c r="J116" s="10">
        <f>V116/P116*1000</f>
        <v>11087.998078770006</v>
      </c>
      <c r="K116" s="9"/>
      <c r="L116" s="9"/>
      <c r="M116" s="9"/>
      <c r="N116" s="9"/>
      <c r="O116" s="9"/>
      <c r="P116" s="9">
        <v>3022251.38</v>
      </c>
      <c r="Q116" s="45">
        <v>0.17319999999999999</v>
      </c>
      <c r="R116" s="45">
        <f t="shared" si="23"/>
        <v>0.17489467364804925</v>
      </c>
      <c r="S116" s="9">
        <v>2917.5010000000002</v>
      </c>
      <c r="T116" s="9">
        <v>2930.4229999999998</v>
      </c>
      <c r="U116" s="9">
        <v>3514601.8339999998</v>
      </c>
      <c r="V116" s="46">
        <v>33510717.495000001</v>
      </c>
      <c r="W116" s="44" t="s">
        <v>101</v>
      </c>
      <c r="X116" s="44" t="s">
        <v>46</v>
      </c>
      <c r="Y116" s="44" t="s">
        <v>24</v>
      </c>
      <c r="Z116" s="44" t="s">
        <v>25</v>
      </c>
      <c r="AB116" s="44" t="s">
        <v>40</v>
      </c>
      <c r="AC116" s="44" t="s">
        <v>102</v>
      </c>
    </row>
    <row r="117" spans="1:29" s="44" customFormat="1" x14ac:dyDescent="0.25">
      <c r="A117" s="44" t="s">
        <v>82</v>
      </c>
      <c r="B117" s="44" t="s">
        <v>100</v>
      </c>
      <c r="C117" s="44">
        <v>6204</v>
      </c>
      <c r="D117" s="44">
        <v>3</v>
      </c>
      <c r="E117" s="44">
        <v>2015</v>
      </c>
      <c r="F117" s="9">
        <v>7763.32</v>
      </c>
      <c r="G117" s="10"/>
      <c r="H117" s="9"/>
      <c r="I117" s="14">
        <f t="shared" ref="I117:I119" si="28">P117/(H$116*8760)</f>
        <v>0.86750538131859334</v>
      </c>
      <c r="J117" s="10">
        <f t="shared" ref="J117:J119" si="29">V117/P117*1000</f>
        <v>11244.377882119406</v>
      </c>
      <c r="K117" s="9"/>
      <c r="L117" s="9"/>
      <c r="M117" s="9"/>
      <c r="N117" s="9"/>
      <c r="O117" s="9"/>
      <c r="P117" s="9">
        <v>4331627.87</v>
      </c>
      <c r="Q117" s="45">
        <v>0.14810000000000001</v>
      </c>
      <c r="R117" s="45">
        <f t="shared" si="23"/>
        <v>0.16482544407112221</v>
      </c>
      <c r="S117" s="9">
        <v>3611.3539999999998</v>
      </c>
      <c r="T117" s="9">
        <v>4014.0320000000002</v>
      </c>
      <c r="U117" s="9">
        <v>5108332.68</v>
      </c>
      <c r="V117" s="46">
        <v>48706460.615000002</v>
      </c>
      <c r="W117" s="44" t="s">
        <v>101</v>
      </c>
      <c r="X117" s="44" t="s">
        <v>46</v>
      </c>
      <c r="Y117" s="44" t="s">
        <v>24</v>
      </c>
      <c r="Z117" s="44" t="s">
        <v>25</v>
      </c>
      <c r="AB117" s="44" t="s">
        <v>40</v>
      </c>
      <c r="AC117" s="44" t="s">
        <v>102</v>
      </c>
    </row>
    <row r="118" spans="1:29" s="44" customFormat="1" x14ac:dyDescent="0.25">
      <c r="A118" s="44" t="s">
        <v>82</v>
      </c>
      <c r="B118" s="44" t="s">
        <v>100</v>
      </c>
      <c r="C118" s="44">
        <v>6204</v>
      </c>
      <c r="D118" s="44">
        <v>3</v>
      </c>
      <c r="E118" s="44">
        <v>2016</v>
      </c>
      <c r="F118" s="9">
        <v>8554.51</v>
      </c>
      <c r="G118" s="10"/>
      <c r="H118" s="9"/>
      <c r="I118" s="14">
        <f t="shared" si="28"/>
        <v>0.85564229351918597</v>
      </c>
      <c r="J118" s="10">
        <f t="shared" si="29"/>
        <v>11145.87856346833</v>
      </c>
      <c r="K118" s="9"/>
      <c r="L118" s="9"/>
      <c r="M118" s="9"/>
      <c r="N118" s="9"/>
      <c r="O118" s="9"/>
      <c r="P118" s="9">
        <v>4272393.0999999996</v>
      </c>
      <c r="Q118" s="45">
        <v>0.1474</v>
      </c>
      <c r="R118" s="45">
        <f t="shared" si="23"/>
        <v>0.12807439046906022</v>
      </c>
      <c r="S118" s="9">
        <v>3524.8209999999999</v>
      </c>
      <c r="T118" s="9">
        <v>3049.424</v>
      </c>
      <c r="U118" s="9">
        <v>4994337.8689999999</v>
      </c>
      <c r="V118" s="46">
        <v>47619574.667999998</v>
      </c>
      <c r="W118" s="44" t="s">
        <v>101</v>
      </c>
      <c r="X118" s="44" t="s">
        <v>46</v>
      </c>
      <c r="Y118" s="44" t="s">
        <v>24</v>
      </c>
      <c r="Z118" s="44" t="s">
        <v>25</v>
      </c>
      <c r="AB118" s="44" t="s">
        <v>40</v>
      </c>
      <c r="AC118" s="44" t="s">
        <v>102</v>
      </c>
    </row>
    <row r="119" spans="1:29" s="44" customFormat="1" x14ac:dyDescent="0.25">
      <c r="A119" s="44" t="s">
        <v>82</v>
      </c>
      <c r="B119" s="44" t="s">
        <v>100</v>
      </c>
      <c r="C119" s="44">
        <v>6204</v>
      </c>
      <c r="D119" s="44">
        <v>3</v>
      </c>
      <c r="E119" s="44">
        <v>2017</v>
      </c>
      <c r="F119" s="9">
        <v>7402.07</v>
      </c>
      <c r="G119" s="10"/>
      <c r="H119" s="9"/>
      <c r="I119" s="14">
        <f t="shared" si="28"/>
        <v>0.75392942401666263</v>
      </c>
      <c r="J119" s="10">
        <f t="shared" si="29"/>
        <v>11347.819928403096</v>
      </c>
      <c r="K119" s="28" t="s">
        <v>130</v>
      </c>
      <c r="L119" s="31" t="s">
        <v>133</v>
      </c>
      <c r="M119" s="29" t="s">
        <v>131</v>
      </c>
      <c r="N119" s="9"/>
      <c r="O119" s="9"/>
      <c r="P119" s="9">
        <v>3764520.4</v>
      </c>
      <c r="Q119" s="45">
        <v>0.15540000000000001</v>
      </c>
      <c r="R119" s="45">
        <f t="shared" si="23"/>
        <v>0.13114386891014199</v>
      </c>
      <c r="S119" s="9">
        <v>3340.6489999999999</v>
      </c>
      <c r="T119" s="9">
        <v>2801.174</v>
      </c>
      <c r="U119" s="9">
        <v>4480374.5020000003</v>
      </c>
      <c r="V119" s="46">
        <v>42719099.615999997</v>
      </c>
      <c r="W119" s="44" t="s">
        <v>101</v>
      </c>
      <c r="X119" s="44" t="s">
        <v>46</v>
      </c>
      <c r="Y119" s="44" t="s">
        <v>24</v>
      </c>
      <c r="Z119" s="44" t="s">
        <v>25</v>
      </c>
      <c r="AB119" s="44" t="s">
        <v>40</v>
      </c>
      <c r="AC119" s="44" t="s">
        <v>102</v>
      </c>
    </row>
    <row r="120" spans="1:29" s="22" customFormat="1" x14ac:dyDescent="0.25">
      <c r="F120" s="21"/>
      <c r="G120" s="30" t="s">
        <v>132</v>
      </c>
      <c r="H120" s="21"/>
      <c r="I120" s="23" t="s">
        <v>129</v>
      </c>
      <c r="J120" s="21">
        <f>AVERAGE(J116:J119)</f>
        <v>11206.518613190208</v>
      </c>
      <c r="K120" s="24">
        <f>H116*8760*0.85</f>
        <v>4244220</v>
      </c>
      <c r="L120" s="32">
        <v>0.15</v>
      </c>
      <c r="M120" s="25">
        <f>R119</f>
        <v>0.13114386891014199</v>
      </c>
      <c r="N120" s="21">
        <f>J120*K120/1000*L120/2000</f>
        <v>3567.2197821355608</v>
      </c>
      <c r="O120" s="21">
        <f>J120*K120/1000*M120/2000</f>
        <v>3118.7933565470084</v>
      </c>
      <c r="P120" s="21"/>
      <c r="Q120" s="26"/>
      <c r="R120" s="26"/>
      <c r="S120" s="21"/>
      <c r="T120" s="21"/>
      <c r="U120" s="21"/>
      <c r="V120" s="27"/>
    </row>
    <row r="121" spans="1:29" s="44" customFormat="1" x14ac:dyDescent="0.25">
      <c r="F121" s="9"/>
      <c r="G121" s="10"/>
      <c r="H121" s="9"/>
      <c r="I121" s="9"/>
      <c r="J121" s="9"/>
      <c r="K121" s="9"/>
      <c r="L121" s="9"/>
      <c r="M121" s="9"/>
      <c r="N121" s="9"/>
      <c r="O121" s="9"/>
      <c r="P121" s="9"/>
      <c r="Q121" s="45"/>
      <c r="R121" s="45"/>
      <c r="S121" s="9"/>
      <c r="T121" s="9"/>
      <c r="U121" s="9"/>
      <c r="V121" s="46"/>
    </row>
    <row r="122" spans="1:29" s="47" customFormat="1" x14ac:dyDescent="0.25">
      <c r="A122" s="47" t="s">
        <v>82</v>
      </c>
      <c r="B122" s="47" t="s">
        <v>103</v>
      </c>
      <c r="C122" s="47">
        <v>4162</v>
      </c>
      <c r="D122" s="47">
        <v>1</v>
      </c>
      <c r="E122" s="47">
        <v>2014</v>
      </c>
      <c r="F122" s="15">
        <v>8380.9500000000007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>
        <v>1305928.69</v>
      </c>
      <c r="Q122" s="48">
        <v>0.192</v>
      </c>
      <c r="R122" s="48">
        <f t="shared" si="23"/>
        <v>0.13965990383964363</v>
      </c>
      <c r="S122" s="15">
        <v>1338.9449999999999</v>
      </c>
      <c r="T122" s="15">
        <v>957.51900000000001</v>
      </c>
      <c r="U122" s="15">
        <v>1437488.9569999999</v>
      </c>
      <c r="V122" s="49">
        <v>13712153.219000001</v>
      </c>
      <c r="W122" s="47" t="s">
        <v>30</v>
      </c>
      <c r="X122" s="47" t="s">
        <v>30</v>
      </c>
      <c r="Y122" s="47" t="s">
        <v>28</v>
      </c>
      <c r="Z122" s="47" t="s">
        <v>25</v>
      </c>
      <c r="AA122" s="47" t="s">
        <v>21</v>
      </c>
      <c r="AB122" s="47" t="s">
        <v>48</v>
      </c>
      <c r="AC122" s="47" t="s">
        <v>29</v>
      </c>
    </row>
    <row r="123" spans="1:29" s="47" customFormat="1" x14ac:dyDescent="0.25">
      <c r="A123" s="47" t="s">
        <v>82</v>
      </c>
      <c r="B123" s="47" t="s">
        <v>103</v>
      </c>
      <c r="C123" s="47">
        <v>4162</v>
      </c>
      <c r="D123" s="47">
        <v>1</v>
      </c>
      <c r="E123" s="47">
        <v>2015</v>
      </c>
      <c r="F123" s="15">
        <v>8531.99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>
        <v>1376510.47</v>
      </c>
      <c r="Q123" s="48">
        <v>0.20419999999999999</v>
      </c>
      <c r="R123" s="48">
        <f t="shared" si="23"/>
        <v>0.14288965198132289</v>
      </c>
      <c r="S123" s="15">
        <v>1490.347</v>
      </c>
      <c r="T123" s="15">
        <v>1033.1569999999999</v>
      </c>
      <c r="U123" s="15">
        <v>1515826.419</v>
      </c>
      <c r="V123" s="49">
        <v>14460907.220000001</v>
      </c>
      <c r="W123" s="47" t="s">
        <v>30</v>
      </c>
      <c r="X123" s="47" t="s">
        <v>30</v>
      </c>
      <c r="Y123" s="47" t="s">
        <v>28</v>
      </c>
      <c r="Z123" s="47" t="s">
        <v>25</v>
      </c>
      <c r="AA123" s="47" t="s">
        <v>21</v>
      </c>
      <c r="AB123" s="47" t="s">
        <v>48</v>
      </c>
      <c r="AC123" s="47" t="s">
        <v>29</v>
      </c>
    </row>
    <row r="124" spans="1:29" s="47" customFormat="1" x14ac:dyDescent="0.25">
      <c r="A124" s="47" t="s">
        <v>82</v>
      </c>
      <c r="B124" s="47" t="s">
        <v>103</v>
      </c>
      <c r="C124" s="47">
        <v>4162</v>
      </c>
      <c r="D124" s="47">
        <v>1</v>
      </c>
      <c r="E124" s="47">
        <v>2016</v>
      </c>
      <c r="F124" s="15">
        <v>8598.99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>
        <v>1375034.76</v>
      </c>
      <c r="Q124" s="48">
        <v>0.2006</v>
      </c>
      <c r="R124" s="48">
        <f t="shared" si="23"/>
        <v>0.13452388929909179</v>
      </c>
      <c r="S124" s="15">
        <v>1435.575</v>
      </c>
      <c r="T124" s="15">
        <v>958.86300000000006</v>
      </c>
      <c r="U124" s="15">
        <v>1494833.3330000001</v>
      </c>
      <c r="V124" s="49">
        <v>14255653.846999999</v>
      </c>
      <c r="W124" s="47" t="s">
        <v>30</v>
      </c>
      <c r="X124" s="47" t="s">
        <v>30</v>
      </c>
      <c r="Y124" s="47" t="s">
        <v>28</v>
      </c>
      <c r="Z124" s="47" t="s">
        <v>25</v>
      </c>
      <c r="AA124" s="47" t="s">
        <v>21</v>
      </c>
      <c r="AB124" s="47" t="s">
        <v>48</v>
      </c>
      <c r="AC124" s="47" t="s">
        <v>29</v>
      </c>
    </row>
    <row r="125" spans="1:29" s="47" customFormat="1" x14ac:dyDescent="0.25">
      <c r="A125" s="47" t="s">
        <v>82</v>
      </c>
      <c r="B125" s="47" t="s">
        <v>103</v>
      </c>
      <c r="C125" s="47">
        <v>4162</v>
      </c>
      <c r="D125" s="47">
        <v>1</v>
      </c>
      <c r="E125" s="47">
        <v>2017</v>
      </c>
      <c r="F125" s="15">
        <v>7788.09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>
        <v>1214123.6499999999</v>
      </c>
      <c r="Q125" s="48">
        <v>0.18790000000000001</v>
      </c>
      <c r="R125" s="48">
        <f t="shared" si="23"/>
        <v>0.13108388558735032</v>
      </c>
      <c r="S125" s="15">
        <v>1224</v>
      </c>
      <c r="T125" s="15">
        <v>845.98800000000006</v>
      </c>
      <c r="U125" s="15">
        <v>1352942.605</v>
      </c>
      <c r="V125" s="49">
        <v>12907581.983999999</v>
      </c>
      <c r="W125" s="47" t="s">
        <v>30</v>
      </c>
      <c r="X125" s="47" t="s">
        <v>30</v>
      </c>
      <c r="Y125" s="47" t="s">
        <v>28</v>
      </c>
      <c r="Z125" s="47" t="s">
        <v>25</v>
      </c>
      <c r="AA125" s="47" t="s">
        <v>21</v>
      </c>
      <c r="AB125" s="47" t="s">
        <v>48</v>
      </c>
      <c r="AC125" s="47" t="s">
        <v>29</v>
      </c>
    </row>
    <row r="126" spans="1:29" s="44" customFormat="1" x14ac:dyDescent="0.25">
      <c r="F126" s="9"/>
      <c r="G126" s="10"/>
      <c r="H126" s="9"/>
      <c r="I126" s="9"/>
      <c r="J126" s="9"/>
      <c r="K126" s="9"/>
      <c r="L126" s="9"/>
      <c r="M126" s="9"/>
      <c r="N126" s="9"/>
      <c r="O126" s="9"/>
      <c r="P126" s="9"/>
      <c r="Q126" s="45"/>
      <c r="R126" s="45"/>
      <c r="S126" s="9"/>
      <c r="T126" s="9"/>
      <c r="U126" s="9"/>
      <c r="V126" s="46"/>
    </row>
    <row r="127" spans="1:29" s="44" customFormat="1" x14ac:dyDescent="0.25">
      <c r="F127" s="9"/>
      <c r="G127" s="10"/>
      <c r="H127" s="9"/>
      <c r="I127" s="9"/>
      <c r="J127" s="9"/>
      <c r="K127" s="9"/>
      <c r="L127" s="9"/>
      <c r="M127" s="9"/>
      <c r="N127" s="9"/>
      <c r="O127" s="9"/>
      <c r="P127" s="9"/>
      <c r="Q127" s="45"/>
      <c r="R127" s="45"/>
      <c r="S127" s="9"/>
      <c r="T127" s="9"/>
      <c r="U127" s="9"/>
      <c r="V127" s="46"/>
    </row>
    <row r="128" spans="1:29" s="47" customFormat="1" x14ac:dyDescent="0.25">
      <c r="A128" s="47" t="s">
        <v>82</v>
      </c>
      <c r="B128" s="47" t="s">
        <v>103</v>
      </c>
      <c r="C128" s="47">
        <v>4162</v>
      </c>
      <c r="D128" s="47">
        <v>2</v>
      </c>
      <c r="E128" s="47">
        <v>2014</v>
      </c>
      <c r="F128" s="15">
        <v>8415.1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>
        <v>1664818</v>
      </c>
      <c r="Q128" s="48">
        <v>0.222</v>
      </c>
      <c r="R128" s="48">
        <f t="shared" si="23"/>
        <v>0.13497759958183975</v>
      </c>
      <c r="S128" s="15">
        <v>1834.8679999999999</v>
      </c>
      <c r="T128" s="15">
        <v>1097.6279999999999</v>
      </c>
      <c r="U128" s="15">
        <v>1705009.0930000001</v>
      </c>
      <c r="V128" s="49">
        <v>16263854.200999999</v>
      </c>
      <c r="W128" s="47" t="s">
        <v>30</v>
      </c>
      <c r="X128" s="47" t="s">
        <v>30</v>
      </c>
      <c r="Y128" s="47" t="s">
        <v>28</v>
      </c>
      <c r="Z128" s="47" t="s">
        <v>25</v>
      </c>
      <c r="AA128" s="47" t="s">
        <v>21</v>
      </c>
      <c r="AB128" s="47" t="s">
        <v>48</v>
      </c>
      <c r="AC128" s="47" t="s">
        <v>29</v>
      </c>
    </row>
    <row r="129" spans="1:29" s="47" customFormat="1" x14ac:dyDescent="0.25">
      <c r="A129" s="47" t="s">
        <v>82</v>
      </c>
      <c r="B129" s="47" t="s">
        <v>103</v>
      </c>
      <c r="C129" s="47">
        <v>4162</v>
      </c>
      <c r="D129" s="47">
        <v>2</v>
      </c>
      <c r="E129" s="47">
        <v>2015</v>
      </c>
      <c r="F129" s="15">
        <v>8576.24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>
        <v>1761618.14</v>
      </c>
      <c r="Q129" s="48">
        <v>0.22789999999999999</v>
      </c>
      <c r="R129" s="48">
        <f t="shared" si="23"/>
        <v>0.13571395301378772</v>
      </c>
      <c r="S129" s="15">
        <v>2006.1690000000001</v>
      </c>
      <c r="T129" s="15">
        <v>1192.7719999999999</v>
      </c>
      <c r="U129" s="15">
        <v>1842881.0190000001</v>
      </c>
      <c r="V129" s="49">
        <v>17577735.723000001</v>
      </c>
      <c r="W129" s="47" t="s">
        <v>30</v>
      </c>
      <c r="X129" s="47" t="s">
        <v>30</v>
      </c>
      <c r="Y129" s="47" t="s">
        <v>28</v>
      </c>
      <c r="Z129" s="47" t="s">
        <v>25</v>
      </c>
      <c r="AA129" s="47" t="s">
        <v>21</v>
      </c>
      <c r="AB129" s="47" t="s">
        <v>48</v>
      </c>
      <c r="AC129" s="47" t="s">
        <v>29</v>
      </c>
    </row>
    <row r="130" spans="1:29" s="47" customFormat="1" x14ac:dyDescent="0.25">
      <c r="A130" s="47" t="s">
        <v>82</v>
      </c>
      <c r="B130" s="47" t="s">
        <v>103</v>
      </c>
      <c r="C130" s="47">
        <v>4162</v>
      </c>
      <c r="D130" s="47">
        <v>2</v>
      </c>
      <c r="E130" s="47">
        <v>2016</v>
      </c>
      <c r="F130" s="15">
        <v>7486.83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>
        <v>1557511.85</v>
      </c>
      <c r="Q130" s="48">
        <v>0.20979999999999999</v>
      </c>
      <c r="R130" s="48">
        <f t="shared" si="23"/>
        <v>0.1304135983881396</v>
      </c>
      <c r="S130" s="15">
        <v>1608.4090000000001</v>
      </c>
      <c r="T130" s="15">
        <v>992.30799999999999</v>
      </c>
      <c r="U130" s="15">
        <v>1595029.1710000001</v>
      </c>
      <c r="V130" s="49">
        <v>15217860.902000001</v>
      </c>
      <c r="W130" s="47" t="s">
        <v>30</v>
      </c>
      <c r="X130" s="47" t="s">
        <v>30</v>
      </c>
      <c r="Y130" s="47" t="s">
        <v>28</v>
      </c>
      <c r="Z130" s="47" t="s">
        <v>25</v>
      </c>
      <c r="AA130" s="47" t="s">
        <v>21</v>
      </c>
      <c r="AB130" s="47" t="s">
        <v>48</v>
      </c>
      <c r="AC130" s="47" t="s">
        <v>29</v>
      </c>
    </row>
    <row r="131" spans="1:29" s="47" customFormat="1" x14ac:dyDescent="0.25">
      <c r="A131" s="47" t="s">
        <v>82</v>
      </c>
      <c r="B131" s="47" t="s">
        <v>103</v>
      </c>
      <c r="C131" s="47">
        <v>4162</v>
      </c>
      <c r="D131" s="47">
        <v>2</v>
      </c>
      <c r="E131" s="47">
        <v>2017</v>
      </c>
      <c r="F131" s="15">
        <v>8285.32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>
        <v>1661014.25</v>
      </c>
      <c r="Q131" s="48">
        <v>0.2074</v>
      </c>
      <c r="R131" s="48">
        <f t="shared" si="23"/>
        <v>0.13237541465562194</v>
      </c>
      <c r="S131" s="15">
        <v>1732.0609999999999</v>
      </c>
      <c r="T131" s="15">
        <v>1100.758</v>
      </c>
      <c r="U131" s="15">
        <v>1742997.4369999999</v>
      </c>
      <c r="V131" s="49">
        <v>16630852.532</v>
      </c>
      <c r="W131" s="47" t="s">
        <v>30</v>
      </c>
      <c r="X131" s="47" t="s">
        <v>30</v>
      </c>
      <c r="Y131" s="47" t="s">
        <v>28</v>
      </c>
      <c r="Z131" s="47" t="s">
        <v>25</v>
      </c>
      <c r="AA131" s="47" t="s">
        <v>21</v>
      </c>
      <c r="AB131" s="47" t="s">
        <v>48</v>
      </c>
      <c r="AC131" s="47" t="s">
        <v>29</v>
      </c>
    </row>
    <row r="132" spans="1:29" s="44" customFormat="1" x14ac:dyDescent="0.25">
      <c r="F132" s="9"/>
      <c r="G132" s="10"/>
      <c r="H132" s="9"/>
      <c r="I132" s="9"/>
      <c r="J132" s="9"/>
      <c r="K132" s="9"/>
      <c r="L132" s="9"/>
      <c r="M132" s="9"/>
      <c r="N132" s="9"/>
      <c r="O132" s="9"/>
      <c r="P132" s="9"/>
      <c r="Q132" s="45"/>
      <c r="R132" s="45"/>
      <c r="S132" s="9"/>
      <c r="T132" s="9"/>
      <c r="U132" s="9"/>
      <c r="V132" s="46"/>
    </row>
    <row r="133" spans="1:29" s="44" customFormat="1" x14ac:dyDescent="0.25">
      <c r="F133" s="9"/>
      <c r="G133" s="10"/>
      <c r="H133" s="9"/>
      <c r="I133" s="9"/>
      <c r="J133" s="9"/>
      <c r="K133" s="9"/>
      <c r="L133" s="9"/>
      <c r="M133" s="9"/>
      <c r="N133" s="9"/>
      <c r="O133" s="9"/>
      <c r="P133" s="9"/>
      <c r="Q133" s="45"/>
      <c r="R133" s="45"/>
      <c r="S133" s="9"/>
      <c r="T133" s="9"/>
      <c r="U133" s="9"/>
      <c r="V133" s="46"/>
    </row>
    <row r="134" spans="1:29" s="47" customFormat="1" x14ac:dyDescent="0.25">
      <c r="A134" s="47" t="s">
        <v>82</v>
      </c>
      <c r="B134" s="47" t="s">
        <v>103</v>
      </c>
      <c r="C134" s="47">
        <v>4162</v>
      </c>
      <c r="D134" s="47">
        <v>3</v>
      </c>
      <c r="E134" s="47">
        <v>2014</v>
      </c>
      <c r="F134" s="15">
        <v>8020.89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>
        <v>2398533.7400000002</v>
      </c>
      <c r="Q134" s="48">
        <v>0.24759999999999999</v>
      </c>
      <c r="R134" s="48">
        <f t="shared" si="23"/>
        <v>0.35904294708631723</v>
      </c>
      <c r="S134" s="15">
        <v>2881.94</v>
      </c>
      <c r="T134" s="15">
        <v>4090.221</v>
      </c>
      <c r="U134" s="15">
        <v>2387536.6710000001</v>
      </c>
      <c r="V134" s="49">
        <v>22784020.870999999</v>
      </c>
      <c r="W134" s="47" t="s">
        <v>30</v>
      </c>
      <c r="X134" s="47" t="s">
        <v>30</v>
      </c>
      <c r="Y134" s="47" t="s">
        <v>28</v>
      </c>
      <c r="Z134" s="47" t="s">
        <v>25</v>
      </c>
      <c r="AB134" s="47" t="s">
        <v>48</v>
      </c>
      <c r="AC134" s="47" t="s">
        <v>29</v>
      </c>
    </row>
    <row r="135" spans="1:29" s="47" customFormat="1" x14ac:dyDescent="0.25">
      <c r="A135" s="47" t="s">
        <v>82</v>
      </c>
      <c r="B135" s="47" t="s">
        <v>103</v>
      </c>
      <c r="C135" s="47">
        <v>4162</v>
      </c>
      <c r="D135" s="47">
        <v>3</v>
      </c>
      <c r="E135" s="47">
        <v>2015</v>
      </c>
      <c r="F135" s="15">
        <v>7528.35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>
        <v>2169541.08</v>
      </c>
      <c r="Q135" s="48">
        <v>0.23760000000000001</v>
      </c>
      <c r="R135" s="48">
        <f t="shared" si="23"/>
        <v>0.23480328595855962</v>
      </c>
      <c r="S135" s="15">
        <v>2583.2829999999999</v>
      </c>
      <c r="T135" s="15">
        <v>2507.5349999999999</v>
      </c>
      <c r="U135" s="15">
        <v>2237631.5019999999</v>
      </c>
      <c r="V135" s="49">
        <v>21358602.285</v>
      </c>
      <c r="W135" s="47" t="s">
        <v>30</v>
      </c>
      <c r="X135" s="47" t="s">
        <v>30</v>
      </c>
      <c r="Y135" s="47" t="s">
        <v>28</v>
      </c>
      <c r="Z135" s="47" t="s">
        <v>25</v>
      </c>
      <c r="AB135" s="47" t="s">
        <v>48</v>
      </c>
      <c r="AC135" s="47" t="s">
        <v>29</v>
      </c>
    </row>
    <row r="136" spans="1:29" s="47" customFormat="1" x14ac:dyDescent="0.25">
      <c r="A136" s="47" t="s">
        <v>82</v>
      </c>
      <c r="B136" s="47" t="s">
        <v>103</v>
      </c>
      <c r="C136" s="47">
        <v>4162</v>
      </c>
      <c r="D136" s="47">
        <v>3</v>
      </c>
      <c r="E136" s="47">
        <v>2016</v>
      </c>
      <c r="F136" s="15">
        <v>8425.6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>
        <v>2348885.3199999998</v>
      </c>
      <c r="Q136" s="48">
        <v>0.20830000000000001</v>
      </c>
      <c r="R136" s="48">
        <f t="shared" si="23"/>
        <v>0.17481079598401666</v>
      </c>
      <c r="S136" s="15">
        <v>2544.8829999999998</v>
      </c>
      <c r="T136" s="15">
        <v>2118.5329999999999</v>
      </c>
      <c r="U136" s="15">
        <v>2540864.9739999999</v>
      </c>
      <c r="V136" s="49">
        <v>24238011.022999998</v>
      </c>
      <c r="W136" s="47" t="s">
        <v>30</v>
      </c>
      <c r="X136" s="47" t="s">
        <v>30</v>
      </c>
      <c r="Y136" s="47" t="s">
        <v>28</v>
      </c>
      <c r="Z136" s="47" t="s">
        <v>25</v>
      </c>
      <c r="AB136" s="47" t="s">
        <v>48</v>
      </c>
      <c r="AC136" s="47" t="s">
        <v>29</v>
      </c>
    </row>
    <row r="137" spans="1:29" s="47" customFormat="1" x14ac:dyDescent="0.25">
      <c r="A137" s="47" t="s">
        <v>82</v>
      </c>
      <c r="B137" s="47" t="s">
        <v>103</v>
      </c>
      <c r="C137" s="47">
        <v>4162</v>
      </c>
      <c r="D137" s="47">
        <v>3</v>
      </c>
      <c r="E137" s="47">
        <v>2017</v>
      </c>
      <c r="F137" s="15">
        <v>8248.18</v>
      </c>
      <c r="G137" s="33" t="s">
        <v>128</v>
      </c>
      <c r="H137" s="15"/>
      <c r="I137" s="15"/>
      <c r="J137" s="15"/>
      <c r="K137" s="15"/>
      <c r="L137" s="15"/>
      <c r="M137" s="15"/>
      <c r="N137" s="15"/>
      <c r="O137" s="15"/>
      <c r="P137" s="15">
        <v>2263991.81</v>
      </c>
      <c r="Q137" s="48">
        <v>0.22020000000000001</v>
      </c>
      <c r="R137" s="48">
        <f t="shared" si="23"/>
        <v>0.17976467597170842</v>
      </c>
      <c r="S137" s="15">
        <v>2611.7350000000001</v>
      </c>
      <c r="T137" s="15">
        <v>2100.9659999999999</v>
      </c>
      <c r="U137" s="15">
        <v>2449814.5550000002</v>
      </c>
      <c r="V137" s="49">
        <v>23374625.616999999</v>
      </c>
      <c r="W137" s="47" t="s">
        <v>30</v>
      </c>
      <c r="X137" s="47" t="s">
        <v>30</v>
      </c>
      <c r="Y137" s="47" t="s">
        <v>28</v>
      </c>
      <c r="Z137" s="47" t="s">
        <v>25</v>
      </c>
      <c r="AB137" s="47" t="s">
        <v>48</v>
      </c>
      <c r="AC137" s="47" t="s">
        <v>29</v>
      </c>
    </row>
    <row r="138" spans="1:29" s="44" customFormat="1" x14ac:dyDescent="0.25">
      <c r="F138" s="9"/>
      <c r="G138" s="10"/>
      <c r="H138" s="9"/>
      <c r="I138" s="9"/>
      <c r="J138" s="9"/>
      <c r="K138" s="9"/>
      <c r="L138" s="9"/>
      <c r="M138" s="9"/>
      <c r="N138" s="9"/>
      <c r="O138" s="9"/>
      <c r="P138" s="9"/>
      <c r="Q138" s="45"/>
      <c r="R138" s="45"/>
      <c r="S138" s="9"/>
      <c r="T138" s="9"/>
      <c r="U138" s="9"/>
      <c r="V138" s="46"/>
    </row>
    <row r="139" spans="1:29" s="44" customFormat="1" x14ac:dyDescent="0.25">
      <c r="F139" s="9"/>
      <c r="G139" s="10"/>
      <c r="H139" s="9"/>
      <c r="I139" s="9"/>
      <c r="J139" s="9"/>
      <c r="K139" s="9"/>
      <c r="L139" s="9"/>
      <c r="M139" s="9"/>
      <c r="N139" s="9"/>
      <c r="O139" s="9"/>
      <c r="P139" s="9"/>
      <c r="Q139" s="45"/>
      <c r="R139" s="45"/>
      <c r="S139" s="9"/>
      <c r="T139" s="9"/>
      <c r="U139" s="9"/>
      <c r="V139" s="46"/>
    </row>
    <row r="140" spans="1:29" s="44" customFormat="1" x14ac:dyDescent="0.25">
      <c r="A140" s="44" t="s">
        <v>82</v>
      </c>
      <c r="B140" s="44" t="s">
        <v>104</v>
      </c>
      <c r="C140" s="44">
        <v>7504</v>
      </c>
      <c r="D140" s="44">
        <v>1</v>
      </c>
      <c r="E140" s="44">
        <v>2014</v>
      </c>
      <c r="F140" s="9">
        <v>7778.58</v>
      </c>
      <c r="G140" s="10"/>
      <c r="H140" s="9">
        <v>90</v>
      </c>
      <c r="I140" s="14">
        <f>P140/(H$140*8760)</f>
        <v>0.80659327752409948</v>
      </c>
      <c r="J140" s="10">
        <f>V140/P140*1000</f>
        <v>11625.580768933562</v>
      </c>
      <c r="K140" s="9"/>
      <c r="L140" s="9"/>
      <c r="M140" s="9"/>
      <c r="N140" s="9"/>
      <c r="O140" s="9"/>
      <c r="P140" s="9">
        <v>635918.14</v>
      </c>
      <c r="Q140" s="45">
        <v>0.13009999999999999</v>
      </c>
      <c r="R140" s="45">
        <f t="shared" si="23"/>
        <v>9.6568638941641222E-2</v>
      </c>
      <c r="S140" s="9">
        <v>487.69900000000001</v>
      </c>
      <c r="T140" s="9">
        <v>356.96199999999999</v>
      </c>
      <c r="U140" s="9">
        <v>775366.02800000005</v>
      </c>
      <c r="V140" s="46">
        <v>7392917.699</v>
      </c>
      <c r="W140" s="44" t="s">
        <v>49</v>
      </c>
      <c r="X140" s="44" t="s">
        <v>49</v>
      </c>
      <c r="Y140" s="44" t="s">
        <v>24</v>
      </c>
      <c r="Z140" s="44" t="s">
        <v>25</v>
      </c>
      <c r="AB140" s="44" t="s">
        <v>40</v>
      </c>
      <c r="AC140" s="44" t="s">
        <v>37</v>
      </c>
    </row>
    <row r="141" spans="1:29" s="44" customFormat="1" x14ac:dyDescent="0.25">
      <c r="A141" s="44" t="s">
        <v>82</v>
      </c>
      <c r="B141" s="44" t="s">
        <v>104</v>
      </c>
      <c r="C141" s="44">
        <v>7504</v>
      </c>
      <c r="D141" s="44">
        <v>1</v>
      </c>
      <c r="E141" s="44">
        <v>2015</v>
      </c>
      <c r="F141" s="9">
        <v>8237.42</v>
      </c>
      <c r="G141" s="10"/>
      <c r="H141" s="9"/>
      <c r="I141" s="14">
        <f t="shared" ref="I141:I143" si="30">P141/(H$140*8760)</f>
        <v>0.85480909436834096</v>
      </c>
      <c r="J141" s="10">
        <f t="shared" ref="J141:J143" si="31">V141/P141*1000</f>
        <v>11729.345819706392</v>
      </c>
      <c r="K141" s="9"/>
      <c r="L141" s="9"/>
      <c r="M141" s="9"/>
      <c r="N141" s="9"/>
      <c r="O141" s="9"/>
      <c r="P141" s="9">
        <v>673931.49</v>
      </c>
      <c r="Q141" s="45">
        <v>0.1268</v>
      </c>
      <c r="R141" s="45">
        <f t="shared" si="23"/>
        <v>9.1313156147626737E-2</v>
      </c>
      <c r="S141" s="9">
        <v>508.58199999999999</v>
      </c>
      <c r="T141" s="9">
        <v>360.90499999999997</v>
      </c>
      <c r="U141" s="9">
        <v>829057.40599999996</v>
      </c>
      <c r="V141" s="46">
        <v>7904775.5049999999</v>
      </c>
      <c r="W141" s="44" t="s">
        <v>49</v>
      </c>
      <c r="X141" s="44" t="s">
        <v>49</v>
      </c>
      <c r="Y141" s="44" t="s">
        <v>24</v>
      </c>
      <c r="Z141" s="44" t="s">
        <v>25</v>
      </c>
      <c r="AB141" s="44" t="s">
        <v>40</v>
      </c>
      <c r="AC141" s="44" t="s">
        <v>37</v>
      </c>
    </row>
    <row r="142" spans="1:29" s="44" customFormat="1" x14ac:dyDescent="0.25">
      <c r="A142" s="44" t="s">
        <v>82</v>
      </c>
      <c r="B142" s="44" t="s">
        <v>104</v>
      </c>
      <c r="C142" s="44">
        <v>7504</v>
      </c>
      <c r="D142" s="44">
        <v>1</v>
      </c>
      <c r="E142" s="44">
        <v>2016</v>
      </c>
      <c r="F142" s="9">
        <v>8345.93</v>
      </c>
      <c r="G142" s="10"/>
      <c r="H142" s="9"/>
      <c r="I142" s="14">
        <f t="shared" si="30"/>
        <v>0.84105394469812289</v>
      </c>
      <c r="J142" s="10">
        <f t="shared" si="31"/>
        <v>12024.668604160241</v>
      </c>
      <c r="K142" s="9"/>
      <c r="L142" s="9"/>
      <c r="M142" s="9"/>
      <c r="N142" s="9"/>
      <c r="O142" s="9"/>
      <c r="P142" s="9">
        <v>663086.93000000005</v>
      </c>
      <c r="Q142" s="45">
        <v>0.1353</v>
      </c>
      <c r="R142" s="45">
        <f t="shared" si="23"/>
        <v>9.6938312752819847E-2</v>
      </c>
      <c r="S142" s="9">
        <v>552.70399999999995</v>
      </c>
      <c r="T142" s="9">
        <v>386.464</v>
      </c>
      <c r="U142" s="9">
        <v>836247.152</v>
      </c>
      <c r="V142" s="46">
        <v>7973400.5889999997</v>
      </c>
      <c r="W142" s="44" t="s">
        <v>49</v>
      </c>
      <c r="X142" s="44" t="s">
        <v>49</v>
      </c>
      <c r="Y142" s="44" t="s">
        <v>24</v>
      </c>
      <c r="Z142" s="44" t="s">
        <v>25</v>
      </c>
      <c r="AB142" s="44" t="s">
        <v>40</v>
      </c>
      <c r="AC142" s="44" t="s">
        <v>37</v>
      </c>
    </row>
    <row r="143" spans="1:29" s="44" customFormat="1" x14ac:dyDescent="0.25">
      <c r="A143" s="44" t="s">
        <v>82</v>
      </c>
      <c r="B143" s="44" t="s">
        <v>104</v>
      </c>
      <c r="C143" s="44">
        <v>7504</v>
      </c>
      <c r="D143" s="44">
        <v>1</v>
      </c>
      <c r="E143" s="44">
        <v>2017</v>
      </c>
      <c r="F143" s="9">
        <v>7040.26</v>
      </c>
      <c r="G143" s="10"/>
      <c r="H143" s="9"/>
      <c r="I143" s="14">
        <f t="shared" si="30"/>
        <v>0.76324798325722976</v>
      </c>
      <c r="J143" s="10">
        <f t="shared" si="31"/>
        <v>12048.037939544163</v>
      </c>
      <c r="K143" s="28" t="s">
        <v>130</v>
      </c>
      <c r="L143" s="29" t="s">
        <v>131</v>
      </c>
      <c r="M143" s="29" t="s">
        <v>131</v>
      </c>
      <c r="N143" s="9"/>
      <c r="O143" s="9"/>
      <c r="P143" s="9">
        <v>601744.71</v>
      </c>
      <c r="Q143" s="45">
        <v>0.1416</v>
      </c>
      <c r="R143" s="45">
        <f t="shared" si="23"/>
        <v>9.6508295522427678E-2</v>
      </c>
      <c r="S143" s="9">
        <v>525.63599999999997</v>
      </c>
      <c r="T143" s="9">
        <v>349.83499999999998</v>
      </c>
      <c r="U143" s="9">
        <v>760364.65800000005</v>
      </c>
      <c r="V143" s="46">
        <v>7249843.0959999999</v>
      </c>
      <c r="W143" s="44" t="s">
        <v>49</v>
      </c>
      <c r="X143" s="44" t="s">
        <v>49</v>
      </c>
      <c r="Y143" s="44" t="s">
        <v>24</v>
      </c>
      <c r="Z143" s="44" t="s">
        <v>25</v>
      </c>
      <c r="AB143" s="44" t="s">
        <v>40</v>
      </c>
      <c r="AC143" s="44" t="s">
        <v>37</v>
      </c>
    </row>
    <row r="144" spans="1:29" s="22" customFormat="1" x14ac:dyDescent="0.25">
      <c r="F144" s="21"/>
      <c r="G144" s="36"/>
      <c r="H144" s="21"/>
      <c r="I144" s="23" t="s">
        <v>129</v>
      </c>
      <c r="J144" s="21">
        <f>AVERAGE(J140:J143)</f>
        <v>11856.908283086088</v>
      </c>
      <c r="K144" s="24">
        <f>H140*8760*0.85</f>
        <v>670140</v>
      </c>
      <c r="L144" s="25">
        <f>Q143</f>
        <v>0.1416</v>
      </c>
      <c r="M144" s="25">
        <f>R143</f>
        <v>9.6508295522427678E-2</v>
      </c>
      <c r="N144" s="21">
        <f>J144*K144/1000*L144/2000</f>
        <v>562.56182699137355</v>
      </c>
      <c r="O144" s="21">
        <f>J144*K144/1000*M144/2000</f>
        <v>383.41725317034121</v>
      </c>
      <c r="P144" s="21"/>
      <c r="Q144" s="26"/>
      <c r="R144" s="26"/>
      <c r="S144" s="21"/>
      <c r="T144" s="21"/>
      <c r="U144" s="21"/>
      <c r="V144" s="27"/>
    </row>
    <row r="145" spans="1:29" s="44" customFormat="1" x14ac:dyDescent="0.25">
      <c r="F145" s="9"/>
      <c r="G145" s="10"/>
      <c r="H145" s="9"/>
      <c r="I145" s="9"/>
      <c r="J145" s="9"/>
      <c r="K145" s="9"/>
      <c r="L145" s="9"/>
      <c r="M145" s="9"/>
      <c r="N145" s="9"/>
      <c r="O145" s="9"/>
      <c r="P145" s="9"/>
      <c r="Q145" s="45"/>
      <c r="R145" s="45"/>
      <c r="S145" s="9"/>
      <c r="T145" s="9"/>
      <c r="U145" s="9"/>
      <c r="V145" s="46"/>
    </row>
    <row r="146" spans="1:29" s="44" customFormat="1" x14ac:dyDescent="0.25">
      <c r="A146" s="44" t="s">
        <v>82</v>
      </c>
      <c r="B146" s="44" t="s">
        <v>107</v>
      </c>
      <c r="C146" s="44">
        <v>55479</v>
      </c>
      <c r="D146" s="44">
        <v>1</v>
      </c>
      <c r="E146" s="44">
        <v>2014</v>
      </c>
      <c r="F146" s="9">
        <v>8451.42</v>
      </c>
      <c r="G146" s="10"/>
      <c r="H146" s="9">
        <v>90</v>
      </c>
      <c r="I146" s="14">
        <f>P146/(H$146*8760)</f>
        <v>0.9968178462709284</v>
      </c>
      <c r="J146" s="10">
        <f>V146/P146*1000</f>
        <v>11227.754768443199</v>
      </c>
      <c r="K146" s="9"/>
      <c r="L146" s="9"/>
      <c r="M146" s="9"/>
      <c r="N146" s="9"/>
      <c r="O146" s="9"/>
      <c r="P146" s="9">
        <v>785891.19</v>
      </c>
      <c r="Q146" s="45">
        <v>0.1328</v>
      </c>
      <c r="R146" s="45">
        <f t="shared" si="23"/>
        <v>7.8818480462645127E-2</v>
      </c>
      <c r="S146" s="9">
        <v>589.29300000000001</v>
      </c>
      <c r="T146" s="9">
        <v>347.73899999999998</v>
      </c>
      <c r="U146" s="9">
        <v>925438.35699999996</v>
      </c>
      <c r="V146" s="46">
        <v>8823793.5559999999</v>
      </c>
      <c r="W146" s="44" t="s">
        <v>108</v>
      </c>
      <c r="X146" s="44" t="s">
        <v>49</v>
      </c>
      <c r="Y146" s="44" t="s">
        <v>24</v>
      </c>
      <c r="Z146" s="44" t="s">
        <v>25</v>
      </c>
      <c r="AB146" s="44" t="s">
        <v>40</v>
      </c>
      <c r="AC146" s="44" t="s">
        <v>38</v>
      </c>
    </row>
    <row r="147" spans="1:29" s="44" customFormat="1" x14ac:dyDescent="0.25">
      <c r="A147" s="44" t="s">
        <v>82</v>
      </c>
      <c r="B147" s="44" t="s">
        <v>107</v>
      </c>
      <c r="C147" s="44">
        <v>55479</v>
      </c>
      <c r="D147" s="44">
        <v>1</v>
      </c>
      <c r="E147" s="44">
        <v>2015</v>
      </c>
      <c r="F147" s="9">
        <v>8739.0400000000009</v>
      </c>
      <c r="G147" s="10"/>
      <c r="H147" s="9"/>
      <c r="I147" s="14">
        <f t="shared" ref="I147:I149" si="32">P147/(H$146*8760)</f>
        <v>1.0371430111618469</v>
      </c>
      <c r="J147" s="10">
        <f t="shared" ref="J147:J149" si="33">V147/P147*1000</f>
        <v>11150.193120553789</v>
      </c>
      <c r="K147" s="9"/>
      <c r="L147" s="9"/>
      <c r="M147" s="9"/>
      <c r="N147" s="9"/>
      <c r="O147" s="9"/>
      <c r="P147" s="9">
        <v>817683.55</v>
      </c>
      <c r="Q147" s="45">
        <v>0.13139999999999999</v>
      </c>
      <c r="R147" s="45">
        <f t="shared" si="23"/>
        <v>6.8209885406604998E-2</v>
      </c>
      <c r="S147" s="9">
        <v>600.70399999999995</v>
      </c>
      <c r="T147" s="9">
        <v>310.94600000000003</v>
      </c>
      <c r="U147" s="9">
        <v>956230.03500000003</v>
      </c>
      <c r="V147" s="46">
        <v>9117329.4940000009</v>
      </c>
      <c r="W147" s="44" t="s">
        <v>108</v>
      </c>
      <c r="X147" s="44" t="s">
        <v>49</v>
      </c>
      <c r="Y147" s="44" t="s">
        <v>24</v>
      </c>
      <c r="Z147" s="44" t="s">
        <v>25</v>
      </c>
      <c r="AB147" s="44" t="s">
        <v>40</v>
      </c>
      <c r="AC147" s="44" t="s">
        <v>38</v>
      </c>
    </row>
    <row r="148" spans="1:29" s="44" customFormat="1" x14ac:dyDescent="0.25">
      <c r="A148" s="44" t="s">
        <v>82</v>
      </c>
      <c r="B148" s="44" t="s">
        <v>107</v>
      </c>
      <c r="C148" s="44">
        <v>55479</v>
      </c>
      <c r="D148" s="44">
        <v>1</v>
      </c>
      <c r="E148" s="44">
        <v>2016</v>
      </c>
      <c r="F148" s="9">
        <v>8495.43</v>
      </c>
      <c r="G148" s="10"/>
      <c r="H148" s="9"/>
      <c r="I148" s="14">
        <f t="shared" si="32"/>
        <v>1.0003868087265346</v>
      </c>
      <c r="J148" s="10">
        <f t="shared" si="33"/>
        <v>11115.772860107283</v>
      </c>
      <c r="K148" s="9"/>
      <c r="L148" s="9"/>
      <c r="M148" s="9"/>
      <c r="N148" s="9"/>
      <c r="O148" s="9"/>
      <c r="P148" s="9">
        <v>788704.96</v>
      </c>
      <c r="Q148" s="45">
        <v>0.1346</v>
      </c>
      <c r="R148" s="45">
        <f t="shared" si="23"/>
        <v>7.8274768717474866E-2</v>
      </c>
      <c r="S148" s="9">
        <v>592.28700000000003</v>
      </c>
      <c r="T148" s="9">
        <v>343.12</v>
      </c>
      <c r="U148" s="9">
        <v>919488.45200000005</v>
      </c>
      <c r="V148" s="46">
        <v>8767065.1889999993</v>
      </c>
      <c r="W148" s="44" t="s">
        <v>108</v>
      </c>
      <c r="X148" s="44" t="s">
        <v>49</v>
      </c>
      <c r="Y148" s="44" t="s">
        <v>24</v>
      </c>
      <c r="Z148" s="44" t="s">
        <v>25</v>
      </c>
      <c r="AB148" s="44" t="s">
        <v>40</v>
      </c>
      <c r="AC148" s="44" t="s">
        <v>38</v>
      </c>
    </row>
    <row r="149" spans="1:29" s="44" customFormat="1" x14ac:dyDescent="0.25">
      <c r="A149" s="44" t="s">
        <v>82</v>
      </c>
      <c r="B149" s="44" t="s">
        <v>107</v>
      </c>
      <c r="C149" s="44">
        <v>55479</v>
      </c>
      <c r="D149" s="44">
        <v>1</v>
      </c>
      <c r="E149" s="44">
        <v>2017</v>
      </c>
      <c r="F149" s="9">
        <v>8574.93</v>
      </c>
      <c r="G149" s="10"/>
      <c r="H149" s="9"/>
      <c r="I149" s="14">
        <f t="shared" si="32"/>
        <v>1.0170358574327751</v>
      </c>
      <c r="J149" s="10">
        <f t="shared" si="33"/>
        <v>11404.752651951987</v>
      </c>
      <c r="K149" s="34">
        <v>1</v>
      </c>
      <c r="L149" s="29" t="s">
        <v>131</v>
      </c>
      <c r="M149" s="29" t="s">
        <v>131</v>
      </c>
      <c r="N149" s="9"/>
      <c r="O149" s="9"/>
      <c r="P149" s="9">
        <v>801831.07</v>
      </c>
      <c r="Q149" s="45">
        <v>0.12770000000000001</v>
      </c>
      <c r="R149" s="45">
        <f t="shared" si="23"/>
        <v>9.9452304569490294E-2</v>
      </c>
      <c r="S149" s="9">
        <v>586.56100000000004</v>
      </c>
      <c r="T149" s="9">
        <v>454.73</v>
      </c>
      <c r="U149" s="9">
        <v>959100.50100000005</v>
      </c>
      <c r="V149" s="46">
        <v>9144685.0219999999</v>
      </c>
      <c r="W149" s="44" t="s">
        <v>108</v>
      </c>
      <c r="X149" s="44" t="s">
        <v>49</v>
      </c>
      <c r="Y149" s="44" t="s">
        <v>24</v>
      </c>
      <c r="Z149" s="44" t="s">
        <v>25</v>
      </c>
      <c r="AB149" s="44" t="s">
        <v>40</v>
      </c>
      <c r="AC149" s="44" t="s">
        <v>38</v>
      </c>
    </row>
    <row r="150" spans="1:29" s="22" customFormat="1" x14ac:dyDescent="0.25">
      <c r="F150" s="21"/>
      <c r="G150" s="36"/>
      <c r="H150" s="21"/>
      <c r="I150" s="23" t="s">
        <v>129</v>
      </c>
      <c r="J150" s="21">
        <f>AVERAGE(J146:J149)</f>
        <v>11224.618350264065</v>
      </c>
      <c r="K150" s="35">
        <f>H146*8760</f>
        <v>788400</v>
      </c>
      <c r="L150" s="25">
        <f>Q149</f>
        <v>0.12770000000000001</v>
      </c>
      <c r="M150" s="25">
        <f>R149</f>
        <v>9.9452304569490294E-2</v>
      </c>
      <c r="N150" s="21">
        <f>J150*K150/1000*L150/2000</f>
        <v>565.03987950418195</v>
      </c>
      <c r="O150" s="21">
        <f>J150*K150/1000*M150/2000</f>
        <v>440.0510429941894</v>
      </c>
      <c r="P150" s="21"/>
      <c r="Q150" s="26"/>
      <c r="R150" s="26"/>
      <c r="S150" s="21"/>
      <c r="T150" s="21"/>
      <c r="U150" s="21"/>
      <c r="V150" s="27"/>
    </row>
    <row r="151" spans="1:29" s="44" customFormat="1" x14ac:dyDescent="0.25">
      <c r="F151" s="9"/>
      <c r="G151" s="10"/>
      <c r="H151" s="9"/>
      <c r="I151" s="9"/>
      <c r="J151" s="9"/>
      <c r="K151" s="9"/>
      <c r="L151" s="9"/>
      <c r="M151" s="9"/>
      <c r="N151" s="9"/>
      <c r="O151" s="9"/>
      <c r="P151" s="9"/>
      <c r="Q151" s="45"/>
      <c r="R151" s="45"/>
      <c r="S151" s="9"/>
      <c r="T151" s="9"/>
      <c r="U151" s="9"/>
      <c r="V151" s="46"/>
    </row>
    <row r="152" spans="1:29" s="44" customFormat="1" x14ac:dyDescent="0.25">
      <c r="A152" s="44" t="s">
        <v>82</v>
      </c>
      <c r="B152" s="44" t="s">
        <v>109</v>
      </c>
      <c r="C152" s="44">
        <v>56319</v>
      </c>
      <c r="D152" s="44">
        <v>1</v>
      </c>
      <c r="E152" s="44">
        <v>2014</v>
      </c>
      <c r="F152" s="9">
        <v>8694.49</v>
      </c>
      <c r="G152" s="10"/>
      <c r="H152" s="9">
        <v>95</v>
      </c>
      <c r="I152" s="14">
        <f>P152/(H$152*8760)</f>
        <v>0.91979120403749093</v>
      </c>
      <c r="J152" s="10">
        <f>V152/P152*1000</f>
        <v>10636.903325028678</v>
      </c>
      <c r="K152" s="9"/>
      <c r="L152" s="9"/>
      <c r="M152" s="9"/>
      <c r="N152" s="9"/>
      <c r="O152" s="9"/>
      <c r="P152" s="9">
        <v>765450.23999999999</v>
      </c>
      <c r="Q152" s="45">
        <v>6.1800000000000001E-2</v>
      </c>
      <c r="R152" s="45">
        <f t="shared" si="23"/>
        <v>4.7358271090745412E-2</v>
      </c>
      <c r="S152" s="9">
        <v>251.16300000000001</v>
      </c>
      <c r="T152" s="9">
        <v>192.79599999999999</v>
      </c>
      <c r="U152" s="9">
        <v>853938.63100000005</v>
      </c>
      <c r="V152" s="46">
        <v>8142020.2029999997</v>
      </c>
      <c r="W152" s="44" t="s">
        <v>84</v>
      </c>
      <c r="X152" s="44" t="s">
        <v>49</v>
      </c>
      <c r="Y152" s="44" t="s">
        <v>24</v>
      </c>
      <c r="Z152" s="44" t="s">
        <v>25</v>
      </c>
      <c r="AB152" s="44" t="s">
        <v>40</v>
      </c>
      <c r="AC152" s="44" t="s">
        <v>38</v>
      </c>
    </row>
    <row r="153" spans="1:29" s="44" customFormat="1" x14ac:dyDescent="0.25">
      <c r="A153" s="44" t="s">
        <v>82</v>
      </c>
      <c r="B153" s="44" t="s">
        <v>109</v>
      </c>
      <c r="C153" s="44">
        <v>56319</v>
      </c>
      <c r="D153" s="44">
        <v>1</v>
      </c>
      <c r="E153" s="44">
        <v>2015</v>
      </c>
      <c r="F153" s="9">
        <v>8000.75</v>
      </c>
      <c r="G153" s="10"/>
      <c r="H153" s="9"/>
      <c r="I153" s="14">
        <f t="shared" ref="I153:I155" si="34">P153/(H$152*8760)</f>
        <v>0.89199030281182401</v>
      </c>
      <c r="J153" s="10">
        <f t="shared" ref="J153:J155" si="35">V153/P153*1000</f>
        <v>10855.078428837553</v>
      </c>
      <c r="K153" s="9"/>
      <c r="L153" s="9"/>
      <c r="M153" s="9"/>
      <c r="N153" s="9"/>
      <c r="O153" s="9"/>
      <c r="P153" s="9">
        <v>742314.33</v>
      </c>
      <c r="Q153" s="45">
        <v>5.6800000000000003E-2</v>
      </c>
      <c r="R153" s="45">
        <f t="shared" si="23"/>
        <v>4.3063931000421288E-2</v>
      </c>
      <c r="S153" s="9">
        <v>228.97</v>
      </c>
      <c r="T153" s="9">
        <v>173.50200000000001</v>
      </c>
      <c r="U153" s="9">
        <v>845110.55799999996</v>
      </c>
      <c r="V153" s="46">
        <v>8057880.2709999997</v>
      </c>
      <c r="W153" s="44" t="s">
        <v>84</v>
      </c>
      <c r="X153" s="44" t="s">
        <v>49</v>
      </c>
      <c r="Y153" s="44" t="s">
        <v>24</v>
      </c>
      <c r="Z153" s="44" t="s">
        <v>25</v>
      </c>
      <c r="AB153" s="44" t="s">
        <v>40</v>
      </c>
      <c r="AC153" s="44" t="s">
        <v>38</v>
      </c>
    </row>
    <row r="154" spans="1:29" s="44" customFormat="1" x14ac:dyDescent="0.25">
      <c r="A154" s="44" t="s">
        <v>82</v>
      </c>
      <c r="B154" s="44" t="s">
        <v>109</v>
      </c>
      <c r="C154" s="44">
        <v>56319</v>
      </c>
      <c r="D154" s="44">
        <v>1</v>
      </c>
      <c r="E154" s="44">
        <v>2016</v>
      </c>
      <c r="F154" s="9">
        <v>8733.61</v>
      </c>
      <c r="G154" s="10"/>
      <c r="H154" s="9"/>
      <c r="I154" s="14">
        <f t="shared" si="34"/>
        <v>0.97148592886325402</v>
      </c>
      <c r="J154" s="10">
        <f t="shared" si="35"/>
        <v>10641.462308480512</v>
      </c>
      <c r="K154" s="9"/>
      <c r="L154" s="9"/>
      <c r="M154" s="9"/>
      <c r="N154" s="9"/>
      <c r="O154" s="9"/>
      <c r="P154" s="9">
        <v>808470.59</v>
      </c>
      <c r="Q154" s="45">
        <v>5.5100000000000003E-2</v>
      </c>
      <c r="R154" s="45">
        <f t="shared" si="23"/>
        <v>5.5770632282919667E-2</v>
      </c>
      <c r="S154" s="9">
        <v>236.68199999999999</v>
      </c>
      <c r="T154" s="9">
        <v>239.90600000000001</v>
      </c>
      <c r="U154" s="9">
        <v>902316.70799999998</v>
      </c>
      <c r="V154" s="46">
        <v>8603309.3110000007</v>
      </c>
      <c r="W154" s="44" t="s">
        <v>84</v>
      </c>
      <c r="X154" s="44" t="s">
        <v>49</v>
      </c>
      <c r="Y154" s="44" t="s">
        <v>24</v>
      </c>
      <c r="Z154" s="44" t="s">
        <v>25</v>
      </c>
      <c r="AB154" s="44" t="s">
        <v>40</v>
      </c>
      <c r="AC154" s="44" t="s">
        <v>38</v>
      </c>
    </row>
    <row r="155" spans="1:29" s="44" customFormat="1" x14ac:dyDescent="0.25">
      <c r="A155" s="44" t="s">
        <v>82</v>
      </c>
      <c r="B155" s="44" t="s">
        <v>109</v>
      </c>
      <c r="C155" s="44">
        <v>56319</v>
      </c>
      <c r="D155" s="44">
        <v>1</v>
      </c>
      <c r="E155" s="44">
        <v>2017</v>
      </c>
      <c r="F155" s="9">
        <v>8409.52</v>
      </c>
      <c r="G155" s="10"/>
      <c r="H155" s="9"/>
      <c r="I155" s="14">
        <f t="shared" si="34"/>
        <v>0.9847610430185052</v>
      </c>
      <c r="J155" s="10">
        <f t="shared" si="35"/>
        <v>10936.852391089233</v>
      </c>
      <c r="K155" s="34">
        <v>1</v>
      </c>
      <c r="L155" s="9"/>
      <c r="M155" s="9"/>
      <c r="N155" s="9"/>
      <c r="O155" s="9"/>
      <c r="P155" s="9">
        <v>819518.14</v>
      </c>
      <c r="Q155" s="45">
        <v>5.0900000000000001E-2</v>
      </c>
      <c r="R155" s="45">
        <f t="shared" si="23"/>
        <v>5.9591324711429694E-2</v>
      </c>
      <c r="S155" s="9">
        <v>227.745</v>
      </c>
      <c r="T155" s="9">
        <v>267.05700000000002</v>
      </c>
      <c r="U155" s="9">
        <v>940031.97900000005</v>
      </c>
      <c r="V155" s="46">
        <v>8962948.9289999995</v>
      </c>
      <c r="W155" s="44" t="s">
        <v>84</v>
      </c>
      <c r="X155" s="44" t="s">
        <v>49</v>
      </c>
      <c r="Y155" s="44" t="s">
        <v>24</v>
      </c>
      <c r="Z155" s="44" t="s">
        <v>25</v>
      </c>
      <c r="AB155" s="44" t="s">
        <v>40</v>
      </c>
      <c r="AC155" s="44" t="s">
        <v>38</v>
      </c>
    </row>
    <row r="156" spans="1:29" s="22" customFormat="1" x14ac:dyDescent="0.25">
      <c r="F156" s="21"/>
      <c r="G156" s="36"/>
      <c r="H156" s="21"/>
      <c r="I156" s="23" t="s">
        <v>129</v>
      </c>
      <c r="J156" s="21">
        <f>AVERAGE(J152:J155)</f>
        <v>10767.574113358995</v>
      </c>
      <c r="K156" s="35">
        <f>H152*8760</f>
        <v>832200</v>
      </c>
      <c r="L156" s="25">
        <f>Q155</f>
        <v>5.0900000000000001E-2</v>
      </c>
      <c r="M156" s="25">
        <f>R155</f>
        <v>5.9591324711429694E-2</v>
      </c>
      <c r="N156" s="21">
        <f>J156*K156/1000*L156/2000</f>
        <v>228.05172825814572</v>
      </c>
      <c r="O156" s="21">
        <f>J156*K156/1000*M156/2000</f>
        <v>266.99223162345561</v>
      </c>
      <c r="P156" s="21"/>
      <c r="Q156" s="26"/>
      <c r="R156" s="26"/>
      <c r="S156" s="21"/>
      <c r="T156" s="21"/>
      <c r="U156" s="21"/>
      <c r="V156" s="27"/>
    </row>
    <row r="157" spans="1:29" s="44" customFormat="1" x14ac:dyDescent="0.25">
      <c r="F157" s="9"/>
      <c r="G157" s="10"/>
      <c r="H157" s="9"/>
      <c r="I157" s="9"/>
      <c r="J157" s="9"/>
      <c r="K157" s="9"/>
      <c r="L157" s="9"/>
      <c r="M157" s="9"/>
      <c r="N157" s="9"/>
      <c r="O157" s="9"/>
      <c r="P157" s="9"/>
      <c r="Q157" s="45"/>
      <c r="R157" s="45"/>
      <c r="S157" s="9"/>
      <c r="T157" s="9"/>
      <c r="U157" s="9"/>
      <c r="V157" s="46"/>
    </row>
    <row r="158" spans="1:29" s="44" customFormat="1" x14ac:dyDescent="0.25">
      <c r="A158" s="44" t="s">
        <v>82</v>
      </c>
      <c r="B158" s="44" t="s">
        <v>110</v>
      </c>
      <c r="C158" s="44">
        <v>56596</v>
      </c>
      <c r="D158" s="44">
        <v>1</v>
      </c>
      <c r="E158" s="44">
        <v>2014</v>
      </c>
      <c r="F158" s="9">
        <v>8390.24</v>
      </c>
      <c r="G158" s="10"/>
      <c r="H158" s="9">
        <v>116</v>
      </c>
      <c r="I158" s="14">
        <f>P158/(H$158*8760)</f>
        <v>0.91325635726657217</v>
      </c>
      <c r="J158" s="10">
        <f>V158/P158*1000</f>
        <v>10130.061512611148</v>
      </c>
      <c r="K158" s="9"/>
      <c r="L158" s="9"/>
      <c r="M158" s="9"/>
      <c r="N158" s="9"/>
      <c r="O158" s="9"/>
      <c r="P158" s="9">
        <v>928014.58</v>
      </c>
      <c r="Q158" s="45">
        <v>4.3200000000000002E-2</v>
      </c>
      <c r="R158" s="45">
        <f t="shared" si="23"/>
        <v>5.409620219258636E-2</v>
      </c>
      <c r="S158" s="9">
        <v>187.38</v>
      </c>
      <c r="T158" s="9">
        <v>254.27500000000001</v>
      </c>
      <c r="U158" s="9">
        <v>985958.353</v>
      </c>
      <c r="V158" s="46">
        <v>9400844.7799999993</v>
      </c>
      <c r="W158" s="44" t="s">
        <v>111</v>
      </c>
      <c r="X158" s="44" t="s">
        <v>49</v>
      </c>
      <c r="Y158" s="44" t="s">
        <v>24</v>
      </c>
      <c r="Z158" s="44" t="s">
        <v>25</v>
      </c>
      <c r="AB158" s="44" t="s">
        <v>40</v>
      </c>
      <c r="AC158" s="44" t="s">
        <v>42</v>
      </c>
    </row>
    <row r="159" spans="1:29" s="44" customFormat="1" x14ac:dyDescent="0.25">
      <c r="A159" s="44" t="s">
        <v>82</v>
      </c>
      <c r="B159" s="44" t="s">
        <v>110</v>
      </c>
      <c r="C159" s="44">
        <v>56596</v>
      </c>
      <c r="D159" s="44">
        <v>1</v>
      </c>
      <c r="E159" s="44">
        <v>2015</v>
      </c>
      <c r="F159" s="9">
        <v>7936.49</v>
      </c>
      <c r="G159" s="10"/>
      <c r="H159" s="9"/>
      <c r="I159" s="14">
        <f t="shared" ref="I159:I161" si="36">P159/(H$158*8760)</f>
        <v>0.84897868445914038</v>
      </c>
      <c r="J159" s="10">
        <f t="shared" ref="J159:J161" si="37">V159/P159*1000</f>
        <v>10043.394830159486</v>
      </c>
      <c r="K159" s="9"/>
      <c r="L159" s="9"/>
      <c r="M159" s="9"/>
      <c r="N159" s="9"/>
      <c r="O159" s="9"/>
      <c r="P159" s="9">
        <v>862698.18</v>
      </c>
      <c r="Q159" s="45">
        <v>4.5999999999999999E-2</v>
      </c>
      <c r="R159" s="45">
        <f t="shared" si="23"/>
        <v>4.9427206559355966E-2</v>
      </c>
      <c r="S159" s="9">
        <v>172.79300000000001</v>
      </c>
      <c r="T159" s="9">
        <v>214.12899999999999</v>
      </c>
      <c r="U159" s="9">
        <v>908724.603</v>
      </c>
      <c r="V159" s="46">
        <v>8664418.4409999996</v>
      </c>
      <c r="W159" s="44" t="s">
        <v>111</v>
      </c>
      <c r="X159" s="44" t="s">
        <v>49</v>
      </c>
      <c r="Y159" s="44" t="s">
        <v>24</v>
      </c>
      <c r="Z159" s="44" t="s">
        <v>25</v>
      </c>
      <c r="AB159" s="44" t="s">
        <v>40</v>
      </c>
      <c r="AC159" s="44" t="s">
        <v>42</v>
      </c>
    </row>
    <row r="160" spans="1:29" s="44" customFormat="1" x14ac:dyDescent="0.25">
      <c r="A160" s="44" t="s">
        <v>82</v>
      </c>
      <c r="B160" s="44" t="s">
        <v>110</v>
      </c>
      <c r="C160" s="44">
        <v>56596</v>
      </c>
      <c r="D160" s="44">
        <v>1</v>
      </c>
      <c r="E160" s="44">
        <v>2016</v>
      </c>
      <c r="F160" s="9">
        <v>8161.13</v>
      </c>
      <c r="G160" s="10"/>
      <c r="H160" s="9"/>
      <c r="I160" s="14">
        <f t="shared" si="36"/>
        <v>0.88942048496299797</v>
      </c>
      <c r="J160" s="10">
        <f t="shared" si="37"/>
        <v>10208.03814017166</v>
      </c>
      <c r="K160" s="9"/>
      <c r="L160" s="9"/>
      <c r="M160" s="9"/>
      <c r="N160" s="9"/>
      <c r="O160" s="9"/>
      <c r="P160" s="9">
        <v>903793.52</v>
      </c>
      <c r="Q160" s="45">
        <v>4.0500000000000001E-2</v>
      </c>
      <c r="R160" s="45">
        <f t="shared" si="23"/>
        <v>5.0226108084008611E-2</v>
      </c>
      <c r="S160" s="9">
        <v>175.905</v>
      </c>
      <c r="T160" s="9">
        <v>231.69200000000001</v>
      </c>
      <c r="U160" s="9">
        <v>967612.08200000005</v>
      </c>
      <c r="V160" s="46">
        <v>9225958.7229999993</v>
      </c>
      <c r="W160" s="44" t="s">
        <v>111</v>
      </c>
      <c r="X160" s="44" t="s">
        <v>49</v>
      </c>
      <c r="Y160" s="44" t="s">
        <v>24</v>
      </c>
      <c r="Z160" s="44" t="s">
        <v>25</v>
      </c>
      <c r="AB160" s="44" t="s">
        <v>40</v>
      </c>
      <c r="AC160" s="44" t="s">
        <v>42</v>
      </c>
    </row>
    <row r="161" spans="1:29" s="44" customFormat="1" x14ac:dyDescent="0.25">
      <c r="A161" s="44" t="s">
        <v>82</v>
      </c>
      <c r="B161" s="44" t="s">
        <v>110</v>
      </c>
      <c r="C161" s="44">
        <v>56596</v>
      </c>
      <c r="D161" s="44">
        <v>1</v>
      </c>
      <c r="E161" s="44">
        <v>2017</v>
      </c>
      <c r="F161" s="9">
        <v>7902.86</v>
      </c>
      <c r="G161" s="10"/>
      <c r="H161" s="9"/>
      <c r="I161" s="14">
        <f t="shared" si="36"/>
        <v>0.83861723547472844</v>
      </c>
      <c r="J161" s="10">
        <f t="shared" si="37"/>
        <v>10488.596283491981</v>
      </c>
      <c r="K161" s="34">
        <v>0.9</v>
      </c>
      <c r="L161" s="9"/>
      <c r="M161" s="9"/>
      <c r="N161" s="9"/>
      <c r="O161" s="9"/>
      <c r="P161" s="9">
        <v>852169.29</v>
      </c>
      <c r="Q161" s="45">
        <v>4.3200000000000002E-2</v>
      </c>
      <c r="R161" s="45">
        <f t="shared" si="23"/>
        <v>6.2758587667908122E-2</v>
      </c>
      <c r="S161" s="9">
        <v>179.483</v>
      </c>
      <c r="T161" s="9">
        <v>280.47000000000003</v>
      </c>
      <c r="U161" s="9">
        <v>937421.5</v>
      </c>
      <c r="V161" s="46">
        <v>8938059.648</v>
      </c>
      <c r="W161" s="44" t="s">
        <v>111</v>
      </c>
      <c r="X161" s="44" t="s">
        <v>49</v>
      </c>
      <c r="Y161" s="44" t="s">
        <v>24</v>
      </c>
      <c r="Z161" s="44" t="s">
        <v>25</v>
      </c>
      <c r="AB161" s="44" t="s">
        <v>40</v>
      </c>
      <c r="AC161" s="44" t="s">
        <v>42</v>
      </c>
    </row>
    <row r="162" spans="1:29" s="22" customFormat="1" x14ac:dyDescent="0.25">
      <c r="F162" s="21"/>
      <c r="G162" s="36"/>
      <c r="H162" s="21"/>
      <c r="I162" s="23" t="s">
        <v>129</v>
      </c>
      <c r="J162" s="21">
        <f>AVERAGE(J158:J161)</f>
        <v>10217.52269160857</v>
      </c>
      <c r="K162" s="35">
        <f>H158*8760</f>
        <v>1016160</v>
      </c>
      <c r="L162" s="25">
        <f>Q161</f>
        <v>4.3200000000000002E-2</v>
      </c>
      <c r="M162" s="25">
        <f>R161</f>
        <v>6.2758587667908122E-2</v>
      </c>
      <c r="N162" s="21">
        <f>J162*K162/1000*L162/2000</f>
        <v>224.26497773938726</v>
      </c>
      <c r="O162" s="21">
        <f>J162*K162/1000*M162/2000</f>
        <v>325.79984412728697</v>
      </c>
      <c r="P162" s="21"/>
      <c r="Q162" s="26"/>
      <c r="R162" s="26"/>
      <c r="S162" s="21"/>
      <c r="T162" s="21"/>
      <c r="U162" s="21"/>
      <c r="V162" s="27"/>
    </row>
    <row r="163" spans="1:29" s="44" customFormat="1" x14ac:dyDescent="0.25">
      <c r="F163" s="9"/>
      <c r="G163" s="10"/>
      <c r="H163" s="9"/>
      <c r="I163" s="9"/>
      <c r="J163" s="9"/>
      <c r="K163" s="9"/>
      <c r="L163" s="9"/>
      <c r="M163" s="9"/>
      <c r="N163" s="9"/>
      <c r="O163" s="9"/>
      <c r="P163" s="9"/>
      <c r="Q163" s="45"/>
      <c r="R163" s="45"/>
      <c r="S163" s="9"/>
      <c r="T163" s="9"/>
      <c r="U163" s="9"/>
      <c r="V163" s="46"/>
    </row>
    <row r="164" spans="1:29" s="44" customFormat="1" x14ac:dyDescent="0.25">
      <c r="A164" s="44" t="s">
        <v>82</v>
      </c>
      <c r="B164" s="44" t="s">
        <v>112</v>
      </c>
      <c r="C164" s="44">
        <v>6101</v>
      </c>
      <c r="D164" s="44" t="s">
        <v>113</v>
      </c>
      <c r="E164" s="44">
        <v>2014</v>
      </c>
      <c r="F164" s="9">
        <v>8548.52</v>
      </c>
      <c r="G164" s="10"/>
      <c r="H164" s="9">
        <v>402.3</v>
      </c>
      <c r="I164" s="14">
        <f>P164/(H$164*8760)</f>
        <v>0.82236210284017575</v>
      </c>
      <c r="J164" s="10">
        <f>V164/P164*1000</f>
        <v>11071.824530485523</v>
      </c>
      <c r="K164" s="9"/>
      <c r="L164" s="9"/>
      <c r="M164" s="9"/>
      <c r="N164" s="9"/>
      <c r="O164" s="9"/>
      <c r="P164" s="9">
        <v>2898125.76</v>
      </c>
      <c r="Q164" s="45">
        <v>0.1956</v>
      </c>
      <c r="R164" s="45">
        <f t="shared" si="23"/>
        <v>0.14799495434874113</v>
      </c>
      <c r="S164" s="9">
        <v>3168.337</v>
      </c>
      <c r="T164" s="9">
        <v>2374.3969999999999</v>
      </c>
      <c r="U164" s="9">
        <v>3365339.4819999998</v>
      </c>
      <c r="V164" s="46">
        <v>32087539.881999999</v>
      </c>
      <c r="W164" s="44" t="s">
        <v>114</v>
      </c>
      <c r="X164" s="44" t="s">
        <v>30</v>
      </c>
      <c r="Y164" s="44" t="s">
        <v>24</v>
      </c>
      <c r="Z164" s="44" t="s">
        <v>25</v>
      </c>
      <c r="AB164" s="44" t="s">
        <v>40</v>
      </c>
      <c r="AC164" s="44" t="s">
        <v>37</v>
      </c>
    </row>
    <row r="165" spans="1:29" s="44" customFormat="1" x14ac:dyDescent="0.25">
      <c r="A165" s="44" t="s">
        <v>82</v>
      </c>
      <c r="B165" s="44" t="s">
        <v>112</v>
      </c>
      <c r="C165" s="44">
        <v>6101</v>
      </c>
      <c r="D165" s="44" t="s">
        <v>113</v>
      </c>
      <c r="E165" s="44">
        <v>2015</v>
      </c>
      <c r="F165" s="9">
        <v>8228.66</v>
      </c>
      <c r="G165" s="10"/>
      <c r="H165" s="9"/>
      <c r="I165" s="14">
        <f t="shared" ref="I165:I167" si="38">P165/(H$164*8760)</f>
        <v>0.81920136725245363</v>
      </c>
      <c r="J165" s="10">
        <f t="shared" ref="J165:J167" si="39">V165/P165*1000</f>
        <v>11250.989066157372</v>
      </c>
      <c r="K165" s="9"/>
      <c r="L165" s="9"/>
      <c r="M165" s="9"/>
      <c r="N165" s="9"/>
      <c r="O165" s="9"/>
      <c r="P165" s="9">
        <v>2886986.86</v>
      </c>
      <c r="Q165" s="45">
        <v>0.21970000000000001</v>
      </c>
      <c r="R165" s="45">
        <f t="shared" si="23"/>
        <v>0.15549967193042466</v>
      </c>
      <c r="S165" s="9">
        <v>3599.4050000000002</v>
      </c>
      <c r="T165" s="9">
        <v>2525.4279999999999</v>
      </c>
      <c r="U165" s="9">
        <v>3406657.0890000002</v>
      </c>
      <c r="V165" s="46">
        <v>32481457.596000001</v>
      </c>
      <c r="W165" s="44" t="s">
        <v>114</v>
      </c>
      <c r="X165" s="44" t="s">
        <v>30</v>
      </c>
      <c r="Y165" s="44" t="s">
        <v>24</v>
      </c>
      <c r="Z165" s="44" t="s">
        <v>25</v>
      </c>
      <c r="AB165" s="44" t="s">
        <v>40</v>
      </c>
      <c r="AC165" s="44" t="s">
        <v>37</v>
      </c>
    </row>
    <row r="166" spans="1:29" s="44" customFormat="1" x14ac:dyDescent="0.25">
      <c r="A166" s="44" t="s">
        <v>82</v>
      </c>
      <c r="B166" s="44" t="s">
        <v>112</v>
      </c>
      <c r="C166" s="44">
        <v>6101</v>
      </c>
      <c r="D166" s="44" t="s">
        <v>113</v>
      </c>
      <c r="E166" s="44">
        <v>2016</v>
      </c>
      <c r="F166" s="9">
        <v>6803.69</v>
      </c>
      <c r="G166" s="10"/>
      <c r="H166" s="9"/>
      <c r="I166" s="14">
        <f t="shared" si="38"/>
        <v>0.65742556215005721</v>
      </c>
      <c r="J166" s="10">
        <f t="shared" si="39"/>
        <v>11063.164063621869</v>
      </c>
      <c r="K166" s="9"/>
      <c r="L166" s="9"/>
      <c r="M166" s="9"/>
      <c r="N166" s="9"/>
      <c r="O166" s="9"/>
      <c r="P166" s="9">
        <v>2316864.98</v>
      </c>
      <c r="Q166" s="45">
        <v>0.22320000000000001</v>
      </c>
      <c r="R166" s="45">
        <f t="shared" si="23"/>
        <v>0.15349664055151371</v>
      </c>
      <c r="S166" s="9">
        <v>2900.5729999999999</v>
      </c>
      <c r="T166" s="9">
        <v>1967.202</v>
      </c>
      <c r="U166" s="9">
        <v>2688266.2149999999</v>
      </c>
      <c r="V166" s="46">
        <v>25631857.386999998</v>
      </c>
      <c r="W166" s="44" t="s">
        <v>114</v>
      </c>
      <c r="X166" s="44" t="s">
        <v>30</v>
      </c>
      <c r="Y166" s="44" t="s">
        <v>24</v>
      </c>
      <c r="Z166" s="44" t="s">
        <v>25</v>
      </c>
      <c r="AB166" s="44" t="s">
        <v>40</v>
      </c>
      <c r="AC166" s="44" t="s">
        <v>37</v>
      </c>
    </row>
    <row r="167" spans="1:29" s="44" customFormat="1" x14ac:dyDescent="0.25">
      <c r="A167" s="44" t="s">
        <v>82</v>
      </c>
      <c r="B167" s="44" t="s">
        <v>112</v>
      </c>
      <c r="C167" s="44">
        <v>6101</v>
      </c>
      <c r="D167" s="44" t="s">
        <v>113</v>
      </c>
      <c r="E167" s="44">
        <v>2017</v>
      </c>
      <c r="F167" s="9">
        <v>8349.5300000000007</v>
      </c>
      <c r="G167" s="10"/>
      <c r="H167" s="9"/>
      <c r="I167" s="14">
        <f t="shared" si="38"/>
        <v>0.82326979173405879</v>
      </c>
      <c r="J167" s="10">
        <f t="shared" si="39"/>
        <v>11108.283922827126</v>
      </c>
      <c r="K167" s="28" t="s">
        <v>130</v>
      </c>
      <c r="L167" s="29" t="s">
        <v>131</v>
      </c>
      <c r="M167" s="29" t="s">
        <v>131</v>
      </c>
      <c r="N167" s="9"/>
      <c r="O167" s="9"/>
      <c r="P167" s="9">
        <v>2901324.59</v>
      </c>
      <c r="Q167" s="45">
        <v>0.22570000000000001</v>
      </c>
      <c r="R167" s="45">
        <f t="shared" ref="R167" si="40">T167*2000/V167</f>
        <v>0.1520583308829824</v>
      </c>
      <c r="S167" s="9">
        <v>3660.7379999999998</v>
      </c>
      <c r="T167" s="9">
        <v>2450.3240000000001</v>
      </c>
      <c r="U167" s="9">
        <v>3380148.946</v>
      </c>
      <c r="V167" s="46">
        <v>32228737.298</v>
      </c>
      <c r="W167" s="44" t="s">
        <v>114</v>
      </c>
      <c r="X167" s="44" t="s">
        <v>30</v>
      </c>
      <c r="Y167" s="44" t="s">
        <v>24</v>
      </c>
      <c r="Z167" s="44" t="s">
        <v>25</v>
      </c>
      <c r="AB167" s="44" t="s">
        <v>40</v>
      </c>
      <c r="AC167" s="44" t="s">
        <v>37</v>
      </c>
    </row>
    <row r="168" spans="1:29" s="22" customFormat="1" x14ac:dyDescent="0.25">
      <c r="F168" s="21"/>
      <c r="G168" s="36"/>
      <c r="H168" s="21"/>
      <c r="I168" s="23" t="s">
        <v>129</v>
      </c>
      <c r="J168" s="21">
        <f>AVERAGE(J164:J167)</f>
        <v>11123.565395772972</v>
      </c>
      <c r="K168" s="24">
        <f>H164*8760*0.85</f>
        <v>2995525.8</v>
      </c>
      <c r="L168" s="25">
        <f>Q167</f>
        <v>0.22570000000000001</v>
      </c>
      <c r="M168" s="25">
        <f>R167</f>
        <v>0.1520583308829824</v>
      </c>
      <c r="N168" s="21">
        <f>J168*K168/1000*L168/2000</f>
        <v>3760.2666267361878</v>
      </c>
      <c r="O168" s="21">
        <f>J168*K168/1000*M168/2000</f>
        <v>2533.3622815085837</v>
      </c>
      <c r="P168" s="21"/>
      <c r="Q168" s="26"/>
      <c r="R168" s="26"/>
      <c r="S168" s="21"/>
      <c r="T168" s="21"/>
      <c r="U168" s="21"/>
      <c r="V168" s="27"/>
    </row>
  </sheetData>
  <sortState ref="A2:T217">
    <sortCondition ref="B2:B217"/>
    <sortCondition ref="D2:D217"/>
    <sortCondition ref="E2:E21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workbookViewId="0">
      <selection activeCell="B11" sqref="B11"/>
    </sheetView>
  </sheetViews>
  <sheetFormatPr defaultRowHeight="15" x14ac:dyDescent="0.25"/>
  <cols>
    <col min="1" max="1" width="7.42578125" customWidth="1"/>
    <col min="2" max="2" width="31.7109375" customWidth="1"/>
    <col min="3" max="3" width="9.28515625" customWidth="1"/>
    <col min="4" max="4" width="7.42578125" bestFit="1" customWidth="1"/>
    <col min="5" max="5" width="5" bestFit="1" customWidth="1"/>
    <col min="6" max="6" width="9.5703125" style="3" bestFit="1" customWidth="1"/>
    <col min="7" max="7" width="11.85546875" style="3" customWidth="1"/>
    <col min="8" max="8" width="9.85546875" style="3" bestFit="1" customWidth="1"/>
    <col min="9" max="9" width="13.140625" style="4" bestFit="1" customWidth="1"/>
    <col min="10" max="10" width="10.28515625" style="3" bestFit="1" customWidth="1"/>
    <col min="11" max="11" width="15" style="3" bestFit="1" customWidth="1"/>
    <col min="12" max="12" width="10.140625" style="5" customWidth="1"/>
    <col min="13" max="13" width="32.7109375" customWidth="1"/>
    <col min="14" max="14" width="29.7109375" customWidth="1"/>
    <col min="15" max="15" width="29.42578125" customWidth="1"/>
    <col min="16" max="16" width="28.5703125" bestFit="1" customWidth="1"/>
    <col min="17" max="17" width="27.7109375" customWidth="1"/>
    <col min="18" max="18" width="33.140625" customWidth="1"/>
    <col min="19" max="19" width="39.7109375" customWidth="1"/>
  </cols>
  <sheetData>
    <row r="1" spans="1:19" s="1" customFormat="1" ht="30.4" customHeight="1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6" t="s">
        <v>9</v>
      </c>
      <c r="K1" s="6" t="s">
        <v>10</v>
      </c>
      <c r="L1" s="8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15.75" thickTop="1" x14ac:dyDescent="0.25">
      <c r="A2" t="s">
        <v>50</v>
      </c>
      <c r="B2" t="s">
        <v>68</v>
      </c>
      <c r="C2">
        <v>56237</v>
      </c>
      <c r="D2" t="s">
        <v>33</v>
      </c>
      <c r="E2">
        <v>2016</v>
      </c>
      <c r="F2" s="3">
        <v>7177.06</v>
      </c>
      <c r="G2" s="3">
        <v>1541720.32</v>
      </c>
      <c r="H2" s="3">
        <v>3.1930000000000001</v>
      </c>
      <c r="I2" s="4">
        <v>8.8999999999999999E-3</v>
      </c>
      <c r="J2" s="3">
        <v>39.539000000000001</v>
      </c>
      <c r="K2" s="3">
        <v>632469.95200000005</v>
      </c>
      <c r="L2" s="5">
        <v>10642538.324999999</v>
      </c>
      <c r="M2" t="s">
        <v>30</v>
      </c>
      <c r="N2" t="s">
        <v>30</v>
      </c>
      <c r="O2" t="s">
        <v>22</v>
      </c>
      <c r="P2" t="s">
        <v>21</v>
      </c>
      <c r="S2" t="s">
        <v>39</v>
      </c>
    </row>
    <row r="3" spans="1:19" x14ac:dyDescent="0.25">
      <c r="A3" t="s">
        <v>50</v>
      </c>
      <c r="B3" t="s">
        <v>68</v>
      </c>
      <c r="C3">
        <v>56237</v>
      </c>
      <c r="D3" t="s">
        <v>34</v>
      </c>
      <c r="E3">
        <v>2016</v>
      </c>
      <c r="F3" s="3">
        <v>7082.4</v>
      </c>
      <c r="G3" s="3">
        <v>1522381</v>
      </c>
      <c r="H3" s="3">
        <v>3.1320000000000001</v>
      </c>
      <c r="I3" s="4">
        <v>8.8000000000000005E-3</v>
      </c>
      <c r="J3" s="3">
        <v>38.299999999999997</v>
      </c>
      <c r="K3" s="3">
        <v>620314.429</v>
      </c>
      <c r="L3" s="5">
        <v>10437963.355</v>
      </c>
      <c r="M3" t="s">
        <v>30</v>
      </c>
      <c r="N3" t="s">
        <v>30</v>
      </c>
      <c r="O3" t="s">
        <v>22</v>
      </c>
      <c r="P3" t="s">
        <v>21</v>
      </c>
      <c r="S3" t="s">
        <v>39</v>
      </c>
    </row>
    <row r="4" spans="1:19" x14ac:dyDescent="0.25">
      <c r="A4" t="s">
        <v>50</v>
      </c>
      <c r="B4" t="s">
        <v>68</v>
      </c>
      <c r="C4">
        <v>56237</v>
      </c>
      <c r="D4" t="s">
        <v>32</v>
      </c>
      <c r="E4">
        <v>2016</v>
      </c>
      <c r="F4" s="3">
        <v>7034.33</v>
      </c>
      <c r="G4" s="3">
        <v>1400454.57</v>
      </c>
      <c r="H4" s="3">
        <v>2.9430000000000001</v>
      </c>
      <c r="I4" s="4">
        <v>1.1299999999999999E-2</v>
      </c>
      <c r="J4" s="3">
        <v>39.42</v>
      </c>
      <c r="K4" s="3">
        <v>583006.22100000002</v>
      </c>
      <c r="L4" s="5">
        <v>9810244.0940000005</v>
      </c>
      <c r="M4" t="s">
        <v>30</v>
      </c>
      <c r="N4" t="s">
        <v>30</v>
      </c>
      <c r="O4" t="s">
        <v>22</v>
      </c>
      <c r="P4" t="s">
        <v>21</v>
      </c>
      <c r="S4" t="s">
        <v>39</v>
      </c>
    </row>
    <row r="5" spans="1:19" x14ac:dyDescent="0.25">
      <c r="A5" t="s">
        <v>50</v>
      </c>
      <c r="B5" t="s">
        <v>68</v>
      </c>
      <c r="C5">
        <v>56237</v>
      </c>
      <c r="D5" t="s">
        <v>31</v>
      </c>
      <c r="E5">
        <v>2016</v>
      </c>
      <c r="F5" s="3">
        <v>7075.03</v>
      </c>
      <c r="G5" s="3">
        <v>1410673.4</v>
      </c>
      <c r="H5" s="3">
        <v>2.9350000000000001</v>
      </c>
      <c r="I5" s="4">
        <v>1.17E-2</v>
      </c>
      <c r="J5" s="3">
        <v>40.201000000000001</v>
      </c>
      <c r="K5" s="3">
        <v>581328.25100000005</v>
      </c>
      <c r="L5" s="5">
        <v>9781926.1659999993</v>
      </c>
      <c r="M5" t="s">
        <v>30</v>
      </c>
      <c r="N5" t="s">
        <v>30</v>
      </c>
      <c r="O5" t="s">
        <v>22</v>
      </c>
      <c r="P5" t="s">
        <v>21</v>
      </c>
    </row>
    <row r="6" spans="1:19" x14ac:dyDescent="0.25">
      <c r="A6" t="s">
        <v>50</v>
      </c>
      <c r="B6" t="s">
        <v>68</v>
      </c>
      <c r="C6">
        <v>56237</v>
      </c>
      <c r="D6" t="s">
        <v>31</v>
      </c>
      <c r="E6">
        <v>2014</v>
      </c>
      <c r="F6" s="3">
        <v>7057.57</v>
      </c>
      <c r="G6" s="3">
        <v>1373924.25</v>
      </c>
      <c r="H6" s="3">
        <v>2.8780000000000001</v>
      </c>
      <c r="I6" s="4">
        <v>9.9000000000000008E-3</v>
      </c>
      <c r="J6" s="3">
        <v>35.872</v>
      </c>
      <c r="K6" s="3">
        <v>570060.652</v>
      </c>
      <c r="L6" s="5">
        <v>9592300.8310000002</v>
      </c>
      <c r="M6" t="s">
        <v>30</v>
      </c>
      <c r="N6" t="s">
        <v>30</v>
      </c>
      <c r="O6" t="s">
        <v>22</v>
      </c>
      <c r="P6" t="s">
        <v>21</v>
      </c>
    </row>
    <row r="7" spans="1:19" x14ac:dyDescent="0.25">
      <c r="A7" t="s">
        <v>50</v>
      </c>
      <c r="B7" t="s">
        <v>68</v>
      </c>
      <c r="C7">
        <v>56237</v>
      </c>
      <c r="D7" t="s">
        <v>32</v>
      </c>
      <c r="E7">
        <v>2014</v>
      </c>
      <c r="F7" s="3">
        <v>6905.18</v>
      </c>
      <c r="G7" s="3">
        <v>1335895.24</v>
      </c>
      <c r="H7" s="3">
        <v>2.871</v>
      </c>
      <c r="I7" s="4">
        <v>1.0500000000000001E-2</v>
      </c>
      <c r="J7" s="3">
        <v>37.061</v>
      </c>
      <c r="K7" s="3">
        <v>568797.08299999998</v>
      </c>
      <c r="L7" s="5">
        <v>9571085.6030000001</v>
      </c>
      <c r="M7" t="s">
        <v>30</v>
      </c>
      <c r="N7" t="s">
        <v>30</v>
      </c>
      <c r="O7" t="s">
        <v>22</v>
      </c>
      <c r="P7" t="s">
        <v>21</v>
      </c>
      <c r="S7" t="s">
        <v>39</v>
      </c>
    </row>
    <row r="8" spans="1:19" x14ac:dyDescent="0.25">
      <c r="A8" t="s">
        <v>50</v>
      </c>
      <c r="B8" t="s">
        <v>55</v>
      </c>
      <c r="C8">
        <v>56102</v>
      </c>
      <c r="D8" t="s">
        <v>57</v>
      </c>
      <c r="E8">
        <v>2014</v>
      </c>
      <c r="F8" s="3">
        <v>7983.28</v>
      </c>
      <c r="G8" s="3">
        <v>1293796.8600000001</v>
      </c>
      <c r="H8" s="3">
        <v>2.8479999999999999</v>
      </c>
      <c r="I8" s="4">
        <v>9.5999999999999992E-3</v>
      </c>
      <c r="J8" s="3">
        <v>35.277000000000001</v>
      </c>
      <c r="K8" s="3">
        <v>564104.64099999995</v>
      </c>
      <c r="L8" s="5">
        <v>9492177.1060000006</v>
      </c>
      <c r="M8" t="s">
        <v>30</v>
      </c>
      <c r="N8" t="s">
        <v>30</v>
      </c>
      <c r="O8" t="s">
        <v>22</v>
      </c>
      <c r="P8" t="s">
        <v>21</v>
      </c>
      <c r="S8" t="s">
        <v>39</v>
      </c>
    </row>
    <row r="9" spans="1:19" x14ac:dyDescent="0.25">
      <c r="A9" t="s">
        <v>50</v>
      </c>
      <c r="B9" t="s">
        <v>55</v>
      </c>
      <c r="C9">
        <v>56102</v>
      </c>
      <c r="D9" t="s">
        <v>56</v>
      </c>
      <c r="E9">
        <v>2014</v>
      </c>
      <c r="F9" s="3">
        <v>7868.44</v>
      </c>
      <c r="G9" s="3">
        <v>1263846.01</v>
      </c>
      <c r="H9" s="3">
        <v>2.782</v>
      </c>
      <c r="I9" s="4">
        <v>1.14E-2</v>
      </c>
      <c r="J9" s="3">
        <v>40.348999999999997</v>
      </c>
      <c r="K9" s="3">
        <v>551017.02399999998</v>
      </c>
      <c r="L9" s="5">
        <v>9271911.0960000008</v>
      </c>
      <c r="M9" t="s">
        <v>30</v>
      </c>
      <c r="N9" t="s">
        <v>30</v>
      </c>
      <c r="O9" t="s">
        <v>22</v>
      </c>
      <c r="P9" t="s">
        <v>21</v>
      </c>
      <c r="S9" t="s">
        <v>39</v>
      </c>
    </row>
    <row r="10" spans="1:19" x14ac:dyDescent="0.25">
      <c r="A10" t="s">
        <v>50</v>
      </c>
      <c r="B10" t="s">
        <v>55</v>
      </c>
      <c r="C10">
        <v>56102</v>
      </c>
      <c r="D10" t="s">
        <v>56</v>
      </c>
      <c r="E10">
        <v>2015</v>
      </c>
      <c r="F10" s="3">
        <v>7124.04</v>
      </c>
      <c r="G10" s="3">
        <v>1160617.54</v>
      </c>
      <c r="H10" s="3">
        <v>2.5630000000000002</v>
      </c>
      <c r="I10" s="4">
        <v>1.6E-2</v>
      </c>
      <c r="J10" s="3">
        <v>42.110999999999997</v>
      </c>
      <c r="K10" s="3">
        <v>507751.39799999999</v>
      </c>
      <c r="L10" s="5">
        <v>8543873.2799999993</v>
      </c>
      <c r="M10" t="s">
        <v>30</v>
      </c>
      <c r="N10" t="s">
        <v>30</v>
      </c>
      <c r="O10" t="s">
        <v>22</v>
      </c>
      <c r="P10" t="s">
        <v>21</v>
      </c>
      <c r="S10" t="s">
        <v>39</v>
      </c>
    </row>
    <row r="11" spans="1:19" x14ac:dyDescent="0.25">
      <c r="A11" t="s">
        <v>50</v>
      </c>
      <c r="B11" t="s">
        <v>55</v>
      </c>
      <c r="C11">
        <v>56102</v>
      </c>
      <c r="D11" t="s">
        <v>57</v>
      </c>
      <c r="E11">
        <v>2015</v>
      </c>
      <c r="F11" s="3">
        <v>7061.75</v>
      </c>
      <c r="G11" s="3">
        <v>1151077.67</v>
      </c>
      <c r="H11" s="3">
        <v>2.532</v>
      </c>
      <c r="I11" s="4">
        <v>1.7000000000000001E-2</v>
      </c>
      <c r="J11" s="3">
        <v>44.697000000000003</v>
      </c>
      <c r="K11" s="3">
        <v>501621.79499999998</v>
      </c>
      <c r="L11" s="5">
        <v>8440738.5460000001</v>
      </c>
      <c r="M11" t="s">
        <v>30</v>
      </c>
      <c r="N11" t="s">
        <v>30</v>
      </c>
      <c r="O11" t="s">
        <v>22</v>
      </c>
      <c r="P11" t="s">
        <v>21</v>
      </c>
      <c r="S11" t="s">
        <v>39</v>
      </c>
    </row>
    <row r="12" spans="1:19" x14ac:dyDescent="0.25">
      <c r="A12" t="s">
        <v>50</v>
      </c>
      <c r="B12" t="s">
        <v>68</v>
      </c>
      <c r="C12">
        <v>56237</v>
      </c>
      <c r="D12" t="s">
        <v>31</v>
      </c>
      <c r="E12">
        <v>2015</v>
      </c>
      <c r="F12" s="3">
        <v>6165.92</v>
      </c>
      <c r="G12" s="3">
        <v>1175372.74</v>
      </c>
      <c r="H12" s="3">
        <v>2.4489999999999998</v>
      </c>
      <c r="I12" s="4">
        <v>1.06E-2</v>
      </c>
      <c r="J12" s="3">
        <v>31.329000000000001</v>
      </c>
      <c r="K12" s="3">
        <v>485051.72399999999</v>
      </c>
      <c r="L12" s="5">
        <v>8161954.2520000003</v>
      </c>
      <c r="M12" t="s">
        <v>30</v>
      </c>
      <c r="N12" t="s">
        <v>30</v>
      </c>
      <c r="O12" t="s">
        <v>22</v>
      </c>
      <c r="P12" t="s">
        <v>21</v>
      </c>
    </row>
    <row r="13" spans="1:19" x14ac:dyDescent="0.25">
      <c r="A13" t="s">
        <v>50</v>
      </c>
      <c r="B13" t="s">
        <v>68</v>
      </c>
      <c r="C13">
        <v>56237</v>
      </c>
      <c r="D13" t="s">
        <v>32</v>
      </c>
      <c r="E13">
        <v>2015</v>
      </c>
      <c r="F13" s="3">
        <v>6108.74</v>
      </c>
      <c r="G13" s="3">
        <v>1165778.5</v>
      </c>
      <c r="H13" s="3">
        <v>2.4489999999999998</v>
      </c>
      <c r="I13" s="4">
        <v>1.0800000000000001E-2</v>
      </c>
      <c r="J13" s="3">
        <v>31.681999999999999</v>
      </c>
      <c r="K13" s="3">
        <v>485162.37699999998</v>
      </c>
      <c r="L13" s="5">
        <v>8163763.807</v>
      </c>
      <c r="M13" t="s">
        <v>30</v>
      </c>
      <c r="N13" t="s">
        <v>30</v>
      </c>
      <c r="O13" t="s">
        <v>22</v>
      </c>
      <c r="P13" t="s">
        <v>21</v>
      </c>
      <c r="S13" t="s">
        <v>39</v>
      </c>
    </row>
    <row r="14" spans="1:19" x14ac:dyDescent="0.25">
      <c r="A14" t="s">
        <v>50</v>
      </c>
      <c r="B14" t="s">
        <v>68</v>
      </c>
      <c r="C14">
        <v>56237</v>
      </c>
      <c r="D14" t="s">
        <v>34</v>
      </c>
      <c r="E14">
        <v>2015</v>
      </c>
      <c r="F14" s="3">
        <v>5705.51</v>
      </c>
      <c r="G14" s="3">
        <v>1176073.1000000001</v>
      </c>
      <c r="H14" s="3">
        <v>2.4279999999999999</v>
      </c>
      <c r="I14" s="4">
        <v>1.15E-2</v>
      </c>
      <c r="J14" s="3">
        <v>35.168999999999997</v>
      </c>
      <c r="K14" s="3">
        <v>480875.90700000001</v>
      </c>
      <c r="L14" s="5">
        <v>8091690.8049999997</v>
      </c>
      <c r="M14" t="s">
        <v>30</v>
      </c>
      <c r="N14" t="s">
        <v>30</v>
      </c>
      <c r="O14" t="s">
        <v>22</v>
      </c>
      <c r="P14" t="s">
        <v>21</v>
      </c>
      <c r="S14" t="s">
        <v>39</v>
      </c>
    </row>
    <row r="15" spans="1:19" x14ac:dyDescent="0.25">
      <c r="A15" t="s">
        <v>50</v>
      </c>
      <c r="B15" t="s">
        <v>68</v>
      </c>
      <c r="C15">
        <v>56237</v>
      </c>
      <c r="D15" t="s">
        <v>33</v>
      </c>
      <c r="E15">
        <v>2015</v>
      </c>
      <c r="F15" s="3">
        <v>5685.56</v>
      </c>
      <c r="G15" s="3">
        <v>1162443.25</v>
      </c>
      <c r="H15" s="3">
        <v>2.4119999999999999</v>
      </c>
      <c r="I15" s="4">
        <v>1.04E-2</v>
      </c>
      <c r="J15" s="3">
        <v>34.055999999999997</v>
      </c>
      <c r="K15" s="3">
        <v>477819.35399999999</v>
      </c>
      <c r="L15" s="5">
        <v>8040206.7570000002</v>
      </c>
      <c r="M15" t="s">
        <v>30</v>
      </c>
      <c r="N15" t="s">
        <v>30</v>
      </c>
      <c r="O15" t="s">
        <v>22</v>
      </c>
      <c r="P15" t="s">
        <v>21</v>
      </c>
      <c r="S15" t="s">
        <v>39</v>
      </c>
    </row>
    <row r="16" spans="1:19" x14ac:dyDescent="0.25">
      <c r="A16" t="s">
        <v>50</v>
      </c>
      <c r="B16" t="s">
        <v>68</v>
      </c>
      <c r="C16">
        <v>56237</v>
      </c>
      <c r="D16" t="s">
        <v>33</v>
      </c>
      <c r="E16">
        <v>2017</v>
      </c>
      <c r="F16" s="3">
        <v>5157.4399999999996</v>
      </c>
      <c r="G16" s="3">
        <v>1065902.31</v>
      </c>
      <c r="H16" s="3">
        <v>2.2829999999999999</v>
      </c>
      <c r="I16" s="4">
        <v>1.4E-2</v>
      </c>
      <c r="J16" s="3">
        <v>37.332000000000001</v>
      </c>
      <c r="K16" s="3">
        <v>452233.23300000001</v>
      </c>
      <c r="L16" s="5">
        <v>7609657.2800000003</v>
      </c>
      <c r="M16" t="s">
        <v>30</v>
      </c>
      <c r="N16" t="s">
        <v>30</v>
      </c>
      <c r="O16" t="s">
        <v>22</v>
      </c>
      <c r="P16" t="s">
        <v>21</v>
      </c>
      <c r="S16" t="s">
        <v>39</v>
      </c>
    </row>
    <row r="17" spans="1:19" x14ac:dyDescent="0.25">
      <c r="A17" t="s">
        <v>50</v>
      </c>
      <c r="B17" t="s">
        <v>68</v>
      </c>
      <c r="C17">
        <v>56237</v>
      </c>
      <c r="D17" t="s">
        <v>34</v>
      </c>
      <c r="E17">
        <v>2017</v>
      </c>
      <c r="F17" s="3">
        <v>5109.84</v>
      </c>
      <c r="G17" s="3">
        <v>1060311.9099999999</v>
      </c>
      <c r="H17" s="3">
        <v>2.2789999999999999</v>
      </c>
      <c r="I17" s="4">
        <v>1.3299999999999999E-2</v>
      </c>
      <c r="J17" s="3">
        <v>34.72</v>
      </c>
      <c r="K17" s="3">
        <v>451340.66800000001</v>
      </c>
      <c r="L17" s="5">
        <v>7594666.8020000001</v>
      </c>
      <c r="M17" t="s">
        <v>30</v>
      </c>
      <c r="N17" t="s">
        <v>30</v>
      </c>
      <c r="O17" t="s">
        <v>22</v>
      </c>
      <c r="P17" t="s">
        <v>21</v>
      </c>
      <c r="S17" t="s">
        <v>39</v>
      </c>
    </row>
    <row r="18" spans="1:19" x14ac:dyDescent="0.25">
      <c r="A18" t="s">
        <v>50</v>
      </c>
      <c r="B18" t="s">
        <v>68</v>
      </c>
      <c r="C18">
        <v>56237</v>
      </c>
      <c r="D18" t="s">
        <v>33</v>
      </c>
      <c r="E18">
        <v>2014</v>
      </c>
      <c r="F18" s="3">
        <v>4556.8</v>
      </c>
      <c r="G18" s="3">
        <v>930510.56</v>
      </c>
      <c r="H18" s="3">
        <v>1.9239999999999999</v>
      </c>
      <c r="I18" s="4">
        <v>1.0999999999999999E-2</v>
      </c>
      <c r="J18" s="3">
        <v>28.463999999999999</v>
      </c>
      <c r="K18" s="3">
        <v>381139.14</v>
      </c>
      <c r="L18" s="5">
        <v>6413345.733</v>
      </c>
      <c r="M18" t="s">
        <v>30</v>
      </c>
      <c r="N18" t="s">
        <v>30</v>
      </c>
      <c r="O18" t="s">
        <v>115</v>
      </c>
      <c r="P18" t="s">
        <v>21</v>
      </c>
      <c r="S18" t="s">
        <v>39</v>
      </c>
    </row>
    <row r="19" spans="1:19" x14ac:dyDescent="0.25">
      <c r="A19" t="s">
        <v>50</v>
      </c>
      <c r="B19" t="s">
        <v>68</v>
      </c>
      <c r="C19">
        <v>56237</v>
      </c>
      <c r="D19" t="s">
        <v>34</v>
      </c>
      <c r="E19">
        <v>2014</v>
      </c>
      <c r="F19" s="3">
        <v>4585.8500000000004</v>
      </c>
      <c r="G19" s="3">
        <v>928979.42</v>
      </c>
      <c r="H19" s="3">
        <v>1.92</v>
      </c>
      <c r="I19" s="4">
        <v>1.06E-2</v>
      </c>
      <c r="J19" s="3">
        <v>27.221</v>
      </c>
      <c r="K19" s="3">
        <v>380292.984</v>
      </c>
      <c r="L19" s="5">
        <v>6399118.9479999999</v>
      </c>
      <c r="M19" t="s">
        <v>30</v>
      </c>
      <c r="N19" t="s">
        <v>30</v>
      </c>
      <c r="O19" t="s">
        <v>116</v>
      </c>
      <c r="P19" t="s">
        <v>21</v>
      </c>
      <c r="S19" t="s">
        <v>39</v>
      </c>
    </row>
    <row r="20" spans="1:19" x14ac:dyDescent="0.25">
      <c r="A20" t="s">
        <v>50</v>
      </c>
      <c r="B20" t="s">
        <v>55</v>
      </c>
      <c r="C20">
        <v>56102</v>
      </c>
      <c r="D20" t="s">
        <v>56</v>
      </c>
      <c r="E20">
        <v>2016</v>
      </c>
      <c r="F20" s="3">
        <v>4757.59</v>
      </c>
      <c r="G20" s="3">
        <v>805520.45</v>
      </c>
      <c r="H20" s="3">
        <v>1.802</v>
      </c>
      <c r="I20" s="4">
        <v>2.1499999999999998E-2</v>
      </c>
      <c r="J20" s="3">
        <v>34.738999999999997</v>
      </c>
      <c r="K20" s="3">
        <v>356952.16899999999</v>
      </c>
      <c r="L20" s="5">
        <v>6006388.6529999999</v>
      </c>
      <c r="M20" t="s">
        <v>30</v>
      </c>
      <c r="N20" t="s">
        <v>30</v>
      </c>
      <c r="O20" t="s">
        <v>22</v>
      </c>
      <c r="P20" t="s">
        <v>21</v>
      </c>
      <c r="S20" t="s">
        <v>39</v>
      </c>
    </row>
    <row r="21" spans="1:19" x14ac:dyDescent="0.25">
      <c r="A21" t="s">
        <v>50</v>
      </c>
      <c r="B21" t="s">
        <v>55</v>
      </c>
      <c r="C21">
        <v>56102</v>
      </c>
      <c r="D21" t="s">
        <v>57</v>
      </c>
      <c r="E21">
        <v>2016</v>
      </c>
      <c r="F21" s="3">
        <v>4253.6499999999996</v>
      </c>
      <c r="G21" s="3">
        <v>711198.79</v>
      </c>
      <c r="H21" s="3">
        <v>1.5589999999999999</v>
      </c>
      <c r="I21" s="4">
        <v>2.7799999999999998E-2</v>
      </c>
      <c r="J21" s="3">
        <v>36.372</v>
      </c>
      <c r="K21" s="3">
        <v>308828.049</v>
      </c>
      <c r="L21" s="5">
        <v>5196570.5429999996</v>
      </c>
      <c r="M21" t="s">
        <v>30</v>
      </c>
      <c r="N21" t="s">
        <v>30</v>
      </c>
      <c r="O21" t="s">
        <v>22</v>
      </c>
      <c r="P21" t="s">
        <v>21</v>
      </c>
      <c r="S21" t="s">
        <v>39</v>
      </c>
    </row>
    <row r="22" spans="1:19" x14ac:dyDescent="0.25">
      <c r="A22" t="s">
        <v>50</v>
      </c>
      <c r="B22" t="s">
        <v>68</v>
      </c>
      <c r="C22">
        <v>56237</v>
      </c>
      <c r="D22" t="s">
        <v>31</v>
      </c>
      <c r="E22">
        <v>2017</v>
      </c>
      <c r="F22" s="3">
        <v>3568.51</v>
      </c>
      <c r="G22" s="3">
        <v>671950.72</v>
      </c>
      <c r="H22" s="3">
        <v>1.4970000000000001</v>
      </c>
      <c r="I22" s="4">
        <v>1.9699999999999999E-2</v>
      </c>
      <c r="J22" s="3">
        <v>28.277000000000001</v>
      </c>
      <c r="K22" s="3">
        <v>296572.16600000003</v>
      </c>
      <c r="L22" s="5">
        <v>4990423.8090000004</v>
      </c>
      <c r="M22" t="s">
        <v>30</v>
      </c>
      <c r="N22" t="s">
        <v>30</v>
      </c>
      <c r="O22" t="s">
        <v>22</v>
      </c>
      <c r="P22" t="s">
        <v>21</v>
      </c>
    </row>
    <row r="23" spans="1:19" x14ac:dyDescent="0.25">
      <c r="A23" t="s">
        <v>50</v>
      </c>
      <c r="B23" t="s">
        <v>68</v>
      </c>
      <c r="C23">
        <v>56237</v>
      </c>
      <c r="D23" t="s">
        <v>32</v>
      </c>
      <c r="E23">
        <v>2017</v>
      </c>
      <c r="F23" s="3">
        <v>3495.73</v>
      </c>
      <c r="G23" s="3">
        <v>657832.32999999996</v>
      </c>
      <c r="H23" s="3">
        <v>1.4470000000000001</v>
      </c>
      <c r="I23" s="4">
        <v>1.9800000000000002E-2</v>
      </c>
      <c r="J23" s="3">
        <v>27.49</v>
      </c>
      <c r="K23" s="3">
        <v>286715.57900000003</v>
      </c>
      <c r="L23" s="5">
        <v>4824558.409</v>
      </c>
      <c r="M23" t="s">
        <v>30</v>
      </c>
      <c r="N23" t="s">
        <v>30</v>
      </c>
      <c r="O23" t="s">
        <v>22</v>
      </c>
      <c r="P23" t="s">
        <v>21</v>
      </c>
      <c r="S23" t="s">
        <v>39</v>
      </c>
    </row>
    <row r="24" spans="1:19" x14ac:dyDescent="0.25">
      <c r="A24" t="s">
        <v>50</v>
      </c>
      <c r="B24" t="s">
        <v>55</v>
      </c>
      <c r="C24">
        <v>56102</v>
      </c>
      <c r="D24" t="s">
        <v>57</v>
      </c>
      <c r="E24">
        <v>2017</v>
      </c>
      <c r="F24" s="3">
        <v>3804.42</v>
      </c>
      <c r="G24" s="3">
        <v>636446.64</v>
      </c>
      <c r="H24" s="3">
        <v>1.43</v>
      </c>
      <c r="I24" s="4">
        <v>2.9600000000000001E-2</v>
      </c>
      <c r="J24" s="3">
        <v>34.128999999999998</v>
      </c>
      <c r="K24" s="3">
        <v>283287.67700000003</v>
      </c>
      <c r="L24" s="5">
        <v>4766853.8720000004</v>
      </c>
      <c r="M24" t="s">
        <v>30</v>
      </c>
      <c r="N24" t="s">
        <v>30</v>
      </c>
      <c r="O24" t="s">
        <v>22</v>
      </c>
      <c r="P24" t="s">
        <v>21</v>
      </c>
      <c r="S24" t="s">
        <v>39</v>
      </c>
    </row>
    <row r="25" spans="1:19" x14ac:dyDescent="0.25">
      <c r="A25" t="s">
        <v>50</v>
      </c>
      <c r="B25" t="s">
        <v>55</v>
      </c>
      <c r="C25">
        <v>56102</v>
      </c>
      <c r="D25" t="s">
        <v>56</v>
      </c>
      <c r="E25">
        <v>2017</v>
      </c>
      <c r="F25" s="3">
        <v>3574.87</v>
      </c>
      <c r="G25" s="3">
        <v>591442.67000000004</v>
      </c>
      <c r="H25" s="3">
        <v>1.347</v>
      </c>
      <c r="I25" s="4">
        <v>3.7499999999999999E-2</v>
      </c>
      <c r="J25" s="3">
        <v>39.444000000000003</v>
      </c>
      <c r="K25" s="3">
        <v>266722.44500000001</v>
      </c>
      <c r="L25" s="5">
        <v>4488138.5939999996</v>
      </c>
      <c r="M25" t="s">
        <v>30</v>
      </c>
      <c r="N25" t="s">
        <v>30</v>
      </c>
      <c r="O25" t="s">
        <v>22</v>
      </c>
      <c r="P25" t="s">
        <v>21</v>
      </c>
      <c r="S25" t="s">
        <v>39</v>
      </c>
    </row>
    <row r="26" spans="1:19" x14ac:dyDescent="0.25">
      <c r="A26" t="s">
        <v>50</v>
      </c>
      <c r="B26" t="s">
        <v>73</v>
      </c>
      <c r="C26">
        <v>56177</v>
      </c>
      <c r="D26" t="s">
        <v>47</v>
      </c>
      <c r="E26">
        <v>2016</v>
      </c>
      <c r="F26" s="3">
        <v>5105.07</v>
      </c>
      <c r="G26" s="3">
        <v>555295.35</v>
      </c>
      <c r="H26" s="3">
        <v>1.169</v>
      </c>
      <c r="I26" s="4">
        <v>2.01E-2</v>
      </c>
      <c r="J26" s="3">
        <v>32.418999999999997</v>
      </c>
      <c r="K26" s="3">
        <v>231516.158</v>
      </c>
      <c r="L26" s="5">
        <v>3895734.9169999999</v>
      </c>
      <c r="M26" t="s">
        <v>74</v>
      </c>
      <c r="N26" t="s">
        <v>74</v>
      </c>
      <c r="O26" t="s">
        <v>22</v>
      </c>
      <c r="P26" t="s">
        <v>21</v>
      </c>
      <c r="S26" t="s">
        <v>23</v>
      </c>
    </row>
    <row r="27" spans="1:19" x14ac:dyDescent="0.25">
      <c r="A27" t="s">
        <v>50</v>
      </c>
      <c r="B27" t="s">
        <v>73</v>
      </c>
      <c r="C27">
        <v>56177</v>
      </c>
      <c r="D27" t="s">
        <v>47</v>
      </c>
      <c r="E27">
        <v>2015</v>
      </c>
      <c r="F27" s="3">
        <v>4548.08</v>
      </c>
      <c r="G27" s="3">
        <v>503491.96</v>
      </c>
      <c r="H27" s="3">
        <v>1.113</v>
      </c>
      <c r="I27" s="4">
        <v>2.2499999999999999E-2</v>
      </c>
      <c r="J27" s="3">
        <v>32.76</v>
      </c>
      <c r="K27" s="3">
        <v>220470.644</v>
      </c>
      <c r="L27" s="5">
        <v>3709839.6639999999</v>
      </c>
      <c r="M27" t="s">
        <v>74</v>
      </c>
      <c r="N27" t="s">
        <v>74</v>
      </c>
      <c r="O27" t="s">
        <v>22</v>
      </c>
      <c r="P27" t="s">
        <v>21</v>
      </c>
      <c r="S27" t="s">
        <v>23</v>
      </c>
    </row>
    <row r="28" spans="1:19" x14ac:dyDescent="0.25">
      <c r="A28" t="s">
        <v>50</v>
      </c>
      <c r="B28" t="s">
        <v>73</v>
      </c>
      <c r="C28">
        <v>56177</v>
      </c>
      <c r="D28" t="s">
        <v>47</v>
      </c>
      <c r="E28">
        <v>2014</v>
      </c>
      <c r="F28" s="3">
        <v>3533.17</v>
      </c>
      <c r="G28" s="3">
        <v>373987.83</v>
      </c>
      <c r="H28" s="3">
        <v>0.82899999999999996</v>
      </c>
      <c r="I28" s="4">
        <v>2.1299999999999999E-2</v>
      </c>
      <c r="J28" s="3">
        <v>23.178000000000001</v>
      </c>
      <c r="K28" s="3">
        <v>164161.15700000001</v>
      </c>
      <c r="L28" s="5">
        <v>2762349.8459999999</v>
      </c>
      <c r="M28" t="s">
        <v>74</v>
      </c>
      <c r="N28" t="s">
        <v>74</v>
      </c>
      <c r="O28" t="s">
        <v>22</v>
      </c>
      <c r="P28" t="s">
        <v>21</v>
      </c>
      <c r="S28" t="s">
        <v>23</v>
      </c>
    </row>
    <row r="29" spans="1:19" x14ac:dyDescent="0.25">
      <c r="A29" t="s">
        <v>50</v>
      </c>
      <c r="B29" t="s">
        <v>73</v>
      </c>
      <c r="C29">
        <v>56177</v>
      </c>
      <c r="D29" t="s">
        <v>47</v>
      </c>
      <c r="E29">
        <v>2017</v>
      </c>
      <c r="F29" s="3">
        <v>3367.68</v>
      </c>
      <c r="G29" s="3">
        <v>357974.14</v>
      </c>
      <c r="H29" s="3">
        <v>0.79700000000000004</v>
      </c>
      <c r="I29" s="4">
        <v>2.18E-2</v>
      </c>
      <c r="J29" s="3">
        <v>22.966999999999999</v>
      </c>
      <c r="K29" s="3">
        <v>157914.658</v>
      </c>
      <c r="L29" s="5">
        <v>2657285.6669999999</v>
      </c>
      <c r="M29" t="s">
        <v>74</v>
      </c>
      <c r="N29" t="s">
        <v>74</v>
      </c>
      <c r="O29" t="s">
        <v>22</v>
      </c>
      <c r="P29" t="s">
        <v>21</v>
      </c>
      <c r="S29" t="s">
        <v>23</v>
      </c>
    </row>
    <row r="30" spans="1:19" x14ac:dyDescent="0.25">
      <c r="A30" t="s">
        <v>50</v>
      </c>
      <c r="B30" t="s">
        <v>58</v>
      </c>
      <c r="C30">
        <v>3648</v>
      </c>
      <c r="D30">
        <v>3</v>
      </c>
      <c r="E30">
        <v>2014</v>
      </c>
      <c r="F30" s="3">
        <v>5444.83</v>
      </c>
      <c r="G30" s="3">
        <v>173567.43</v>
      </c>
      <c r="H30" s="3">
        <v>0.63700000000000001</v>
      </c>
      <c r="I30" s="4">
        <v>6.7400000000000002E-2</v>
      </c>
      <c r="J30" s="3">
        <v>69.457999999999998</v>
      </c>
      <c r="K30" s="3">
        <v>126136.579</v>
      </c>
      <c r="L30" s="5">
        <v>2122488.9589999998</v>
      </c>
      <c r="M30" t="s">
        <v>30</v>
      </c>
      <c r="N30" t="s">
        <v>30</v>
      </c>
      <c r="O30" t="s">
        <v>28</v>
      </c>
      <c r="P30" t="s">
        <v>21</v>
      </c>
    </row>
    <row r="31" spans="1:19" x14ac:dyDescent="0.25">
      <c r="A31" t="s">
        <v>50</v>
      </c>
      <c r="B31" t="s">
        <v>58</v>
      </c>
      <c r="C31">
        <v>3648</v>
      </c>
      <c r="D31">
        <v>6</v>
      </c>
      <c r="E31">
        <v>2014</v>
      </c>
      <c r="F31" s="3">
        <v>4656.1400000000003</v>
      </c>
      <c r="G31" s="3">
        <v>62745.78</v>
      </c>
      <c r="H31" s="3">
        <v>0.247</v>
      </c>
      <c r="I31" s="4">
        <v>1.37E-2</v>
      </c>
      <c r="J31" s="3">
        <v>5.1589999999999998</v>
      </c>
      <c r="K31" s="3">
        <v>48939.754999999997</v>
      </c>
      <c r="L31" s="5">
        <v>823530.04</v>
      </c>
      <c r="M31" t="s">
        <v>30</v>
      </c>
      <c r="N31" t="s">
        <v>30</v>
      </c>
      <c r="O31" t="s">
        <v>19</v>
      </c>
      <c r="P31" t="s">
        <v>21</v>
      </c>
      <c r="S31" t="s">
        <v>27</v>
      </c>
    </row>
    <row r="32" spans="1:19" x14ac:dyDescent="0.25">
      <c r="A32" t="s">
        <v>50</v>
      </c>
      <c r="B32" t="s">
        <v>58</v>
      </c>
      <c r="C32">
        <v>3648</v>
      </c>
      <c r="D32">
        <v>4</v>
      </c>
      <c r="E32">
        <v>2014</v>
      </c>
      <c r="F32" s="3">
        <v>4382.71</v>
      </c>
      <c r="G32" s="3">
        <v>60422.52</v>
      </c>
      <c r="H32" s="3">
        <v>0.23200000000000001</v>
      </c>
      <c r="I32" s="4">
        <v>1.5599999999999999E-2</v>
      </c>
      <c r="J32" s="3">
        <v>4.9379999999999997</v>
      </c>
      <c r="K32" s="3">
        <v>45859.959000000003</v>
      </c>
      <c r="L32" s="5">
        <v>771648.48300000001</v>
      </c>
      <c r="M32" t="s">
        <v>30</v>
      </c>
      <c r="N32" t="s">
        <v>30</v>
      </c>
      <c r="O32" t="s">
        <v>19</v>
      </c>
      <c r="P32" t="s">
        <v>21</v>
      </c>
      <c r="S32" t="s">
        <v>27</v>
      </c>
    </row>
    <row r="33" spans="1:19" x14ac:dyDescent="0.25">
      <c r="A33" t="s">
        <v>82</v>
      </c>
      <c r="B33" t="s">
        <v>83</v>
      </c>
      <c r="C33">
        <v>57703</v>
      </c>
      <c r="D33" t="s">
        <v>32</v>
      </c>
      <c r="E33">
        <v>2016</v>
      </c>
      <c r="F33" s="3">
        <v>2444.6</v>
      </c>
      <c r="G33" s="3">
        <v>68781.97</v>
      </c>
      <c r="H33" s="3">
        <v>0.21099999999999999</v>
      </c>
      <c r="I33" s="4">
        <v>1.04E-2</v>
      </c>
      <c r="J33" s="3">
        <v>2.93</v>
      </c>
      <c r="K33" s="3">
        <v>41834.337</v>
      </c>
      <c r="L33" s="5">
        <v>704070.39500000002</v>
      </c>
      <c r="M33" t="s">
        <v>84</v>
      </c>
      <c r="N33" t="s">
        <v>85</v>
      </c>
      <c r="O33" t="s">
        <v>22</v>
      </c>
      <c r="P33" t="s">
        <v>21</v>
      </c>
      <c r="S33" t="s">
        <v>23</v>
      </c>
    </row>
    <row r="34" spans="1:19" x14ac:dyDescent="0.25">
      <c r="A34" t="s">
        <v>50</v>
      </c>
      <c r="B34" t="s">
        <v>58</v>
      </c>
      <c r="C34">
        <v>3648</v>
      </c>
      <c r="D34">
        <v>3</v>
      </c>
      <c r="E34">
        <v>2015</v>
      </c>
      <c r="F34" s="3">
        <v>1915.2</v>
      </c>
      <c r="G34" s="3">
        <v>56587.23</v>
      </c>
      <c r="H34" s="3">
        <v>0.20599999999999999</v>
      </c>
      <c r="I34" s="4">
        <v>6.4799999999999996E-2</v>
      </c>
      <c r="J34" s="3">
        <v>21.268999999999998</v>
      </c>
      <c r="K34" s="3">
        <v>40735.167000000001</v>
      </c>
      <c r="L34" s="5">
        <v>685470.98800000001</v>
      </c>
      <c r="M34" t="s">
        <v>30</v>
      </c>
      <c r="N34" t="s">
        <v>30</v>
      </c>
      <c r="O34" t="s">
        <v>28</v>
      </c>
      <c r="P34" t="s">
        <v>21</v>
      </c>
    </row>
    <row r="35" spans="1:19" x14ac:dyDescent="0.25">
      <c r="A35" t="s">
        <v>50</v>
      </c>
      <c r="B35" t="s">
        <v>69</v>
      </c>
      <c r="C35">
        <v>56253</v>
      </c>
      <c r="D35" t="s">
        <v>70</v>
      </c>
      <c r="E35">
        <v>2016</v>
      </c>
      <c r="F35" s="3">
        <v>1956.9</v>
      </c>
      <c r="G35" s="3">
        <v>72217.8</v>
      </c>
      <c r="H35" s="3">
        <v>0.19600000000000001</v>
      </c>
      <c r="I35" s="4">
        <v>7.6499999999999999E-2</v>
      </c>
      <c r="J35" s="3">
        <v>16.969000000000001</v>
      </c>
      <c r="K35" s="3">
        <v>41489.199999999997</v>
      </c>
      <c r="L35" s="5">
        <v>704484</v>
      </c>
      <c r="M35" t="s">
        <v>71</v>
      </c>
      <c r="N35" t="s">
        <v>71</v>
      </c>
      <c r="O35" t="s">
        <v>19</v>
      </c>
      <c r="P35" t="s">
        <v>21</v>
      </c>
      <c r="S35" t="s">
        <v>20</v>
      </c>
    </row>
    <row r="36" spans="1:19" x14ac:dyDescent="0.25">
      <c r="A36" t="s">
        <v>50</v>
      </c>
      <c r="B36" t="s">
        <v>69</v>
      </c>
      <c r="C36">
        <v>56253</v>
      </c>
      <c r="D36" t="s">
        <v>72</v>
      </c>
      <c r="E36">
        <v>2016</v>
      </c>
      <c r="F36" s="3">
        <v>1736.39</v>
      </c>
      <c r="G36" s="3">
        <v>66643.03</v>
      </c>
      <c r="H36" s="3">
        <v>0.188</v>
      </c>
      <c r="I36" s="4">
        <v>1.0999999999999999E-2</v>
      </c>
      <c r="J36" s="3">
        <v>2.95</v>
      </c>
      <c r="K36" s="3">
        <v>37188.656000000003</v>
      </c>
      <c r="L36" s="5">
        <v>625743.83499999996</v>
      </c>
      <c r="M36" t="s">
        <v>71</v>
      </c>
      <c r="N36" t="s">
        <v>71</v>
      </c>
      <c r="O36" t="s">
        <v>19</v>
      </c>
      <c r="P36" t="s">
        <v>21</v>
      </c>
      <c r="S36" t="s">
        <v>23</v>
      </c>
    </row>
    <row r="37" spans="1:19" x14ac:dyDescent="0.25">
      <c r="A37" t="s">
        <v>50</v>
      </c>
      <c r="B37" t="s">
        <v>58</v>
      </c>
      <c r="C37">
        <v>3648</v>
      </c>
      <c r="D37">
        <v>3</v>
      </c>
      <c r="E37">
        <v>2016</v>
      </c>
      <c r="F37" s="3">
        <v>1538.72</v>
      </c>
      <c r="G37" s="3">
        <v>45836.59</v>
      </c>
      <c r="H37" s="3">
        <v>0.17899999999999999</v>
      </c>
      <c r="I37" s="4">
        <v>7.22E-2</v>
      </c>
      <c r="J37" s="3">
        <v>20.765000000000001</v>
      </c>
      <c r="K37" s="3">
        <v>35492.510999999999</v>
      </c>
      <c r="L37" s="5">
        <v>597214.03799999994</v>
      </c>
      <c r="M37" t="s">
        <v>30</v>
      </c>
      <c r="N37" t="s">
        <v>30</v>
      </c>
      <c r="O37" t="s">
        <v>28</v>
      </c>
      <c r="P37" t="s">
        <v>21</v>
      </c>
    </row>
    <row r="38" spans="1:19" x14ac:dyDescent="0.25">
      <c r="A38" t="s">
        <v>82</v>
      </c>
      <c r="B38" t="s">
        <v>83</v>
      </c>
      <c r="C38">
        <v>57703</v>
      </c>
      <c r="D38" t="s">
        <v>31</v>
      </c>
      <c r="E38">
        <v>2016</v>
      </c>
      <c r="F38" s="3">
        <v>2008.95</v>
      </c>
      <c r="G38" s="3">
        <v>55281.68</v>
      </c>
      <c r="H38" s="3">
        <v>0.16800000000000001</v>
      </c>
      <c r="I38" s="4">
        <v>1.11E-2</v>
      </c>
      <c r="J38" s="3">
        <v>2.44</v>
      </c>
      <c r="K38" s="3">
        <v>33321.498</v>
      </c>
      <c r="L38" s="5">
        <v>560705.527</v>
      </c>
      <c r="M38" t="s">
        <v>84</v>
      </c>
      <c r="N38" t="s">
        <v>85</v>
      </c>
      <c r="O38" t="s">
        <v>22</v>
      </c>
      <c r="P38" t="s">
        <v>21</v>
      </c>
      <c r="S38" t="s">
        <v>23</v>
      </c>
    </row>
    <row r="39" spans="1:19" x14ac:dyDescent="0.25">
      <c r="A39" t="s">
        <v>82</v>
      </c>
      <c r="B39" t="s">
        <v>83</v>
      </c>
      <c r="C39">
        <v>57703</v>
      </c>
      <c r="D39" t="s">
        <v>32</v>
      </c>
      <c r="E39">
        <v>2017</v>
      </c>
      <c r="F39" s="3">
        <v>1826.81</v>
      </c>
      <c r="G39" s="3">
        <v>53622.64</v>
      </c>
      <c r="H39" s="3">
        <v>0.161</v>
      </c>
      <c r="I39" s="4">
        <v>1.06E-2</v>
      </c>
      <c r="J39" s="3">
        <v>2.1949999999999998</v>
      </c>
      <c r="K39" s="3">
        <v>31939.762999999999</v>
      </c>
      <c r="L39" s="5">
        <v>537429.61</v>
      </c>
      <c r="M39" t="s">
        <v>84</v>
      </c>
      <c r="N39" t="s">
        <v>85</v>
      </c>
      <c r="O39" t="s">
        <v>22</v>
      </c>
      <c r="P39" t="s">
        <v>21</v>
      </c>
      <c r="S39" t="s">
        <v>23</v>
      </c>
    </row>
    <row r="40" spans="1:19" x14ac:dyDescent="0.25">
      <c r="A40" t="s">
        <v>50</v>
      </c>
      <c r="B40" t="s">
        <v>58</v>
      </c>
      <c r="C40">
        <v>3648</v>
      </c>
      <c r="D40">
        <v>2</v>
      </c>
      <c r="E40">
        <v>2015</v>
      </c>
      <c r="F40" s="3">
        <v>1643.05</v>
      </c>
      <c r="G40" s="3">
        <v>36089.550000000003</v>
      </c>
      <c r="H40" s="3">
        <v>0.158</v>
      </c>
      <c r="I40" s="4">
        <v>7.8399999999999997E-2</v>
      </c>
      <c r="J40" s="3">
        <v>23.024000000000001</v>
      </c>
      <c r="K40" s="3">
        <v>31203.186000000002</v>
      </c>
      <c r="L40" s="5">
        <v>525073.64899999998</v>
      </c>
      <c r="M40" t="s">
        <v>30</v>
      </c>
      <c r="N40" t="s">
        <v>30</v>
      </c>
      <c r="O40" t="s">
        <v>24</v>
      </c>
      <c r="P40" t="s">
        <v>21</v>
      </c>
      <c r="S40" t="s">
        <v>45</v>
      </c>
    </row>
    <row r="41" spans="1:19" x14ac:dyDescent="0.25">
      <c r="A41" t="s">
        <v>50</v>
      </c>
      <c r="B41" t="s">
        <v>69</v>
      </c>
      <c r="C41">
        <v>56253</v>
      </c>
      <c r="D41" t="s">
        <v>70</v>
      </c>
      <c r="E41">
        <v>2017</v>
      </c>
      <c r="F41" s="3">
        <v>1457</v>
      </c>
      <c r="G41" s="3">
        <v>52694.7</v>
      </c>
      <c r="H41" s="3">
        <v>0.14599999999999999</v>
      </c>
      <c r="I41" s="4">
        <v>8.5599999999999996E-2</v>
      </c>
      <c r="J41" s="3">
        <v>12.747</v>
      </c>
      <c r="K41" s="3">
        <v>30891.3</v>
      </c>
      <c r="L41" s="5">
        <v>524520</v>
      </c>
      <c r="M41" t="s">
        <v>71</v>
      </c>
      <c r="N41" t="s">
        <v>71</v>
      </c>
      <c r="O41" t="s">
        <v>19</v>
      </c>
      <c r="P41" t="s">
        <v>21</v>
      </c>
      <c r="S41" t="s">
        <v>20</v>
      </c>
    </row>
    <row r="42" spans="1:19" x14ac:dyDescent="0.25">
      <c r="A42" t="s">
        <v>50</v>
      </c>
      <c r="B42" t="s">
        <v>69</v>
      </c>
      <c r="C42">
        <v>56253</v>
      </c>
      <c r="D42" t="s">
        <v>72</v>
      </c>
      <c r="E42">
        <v>2017</v>
      </c>
      <c r="F42" s="3">
        <v>1345.92</v>
      </c>
      <c r="G42" s="3">
        <v>49934.77</v>
      </c>
      <c r="H42" s="3">
        <v>0.14199999999999999</v>
      </c>
      <c r="I42" s="4">
        <v>1.3100000000000001E-2</v>
      </c>
      <c r="J42" s="3">
        <v>2.5680000000000001</v>
      </c>
      <c r="K42" s="3">
        <v>28212.851999999999</v>
      </c>
      <c r="L42" s="5">
        <v>474756.86900000001</v>
      </c>
      <c r="M42" t="s">
        <v>71</v>
      </c>
      <c r="N42" t="s">
        <v>71</v>
      </c>
      <c r="O42" t="s">
        <v>19</v>
      </c>
      <c r="P42" t="s">
        <v>21</v>
      </c>
      <c r="S42" t="s">
        <v>23</v>
      </c>
    </row>
    <row r="43" spans="1:19" x14ac:dyDescent="0.25">
      <c r="A43" t="s">
        <v>50</v>
      </c>
      <c r="B43" t="s">
        <v>69</v>
      </c>
      <c r="C43">
        <v>56253</v>
      </c>
      <c r="D43" t="s">
        <v>72</v>
      </c>
      <c r="E43">
        <v>2014</v>
      </c>
      <c r="F43" s="3">
        <v>1173.96</v>
      </c>
      <c r="G43" s="3">
        <v>44790.87</v>
      </c>
      <c r="H43" s="3">
        <v>0.128</v>
      </c>
      <c r="I43" s="4">
        <v>1.7299999999999999E-2</v>
      </c>
      <c r="J43" s="3">
        <v>2.62</v>
      </c>
      <c r="K43" s="3">
        <v>25309.633999999998</v>
      </c>
      <c r="L43" s="5">
        <v>425910.95299999998</v>
      </c>
      <c r="M43" t="s">
        <v>71</v>
      </c>
      <c r="N43" t="s">
        <v>71</v>
      </c>
      <c r="O43" t="s">
        <v>19</v>
      </c>
      <c r="P43" t="s">
        <v>21</v>
      </c>
      <c r="S43" t="s">
        <v>23</v>
      </c>
    </row>
    <row r="44" spans="1:19" x14ac:dyDescent="0.25">
      <c r="A44" t="s">
        <v>82</v>
      </c>
      <c r="B44" t="s">
        <v>83</v>
      </c>
      <c r="C44">
        <v>57703</v>
      </c>
      <c r="D44" t="s">
        <v>31</v>
      </c>
      <c r="E44">
        <v>2017</v>
      </c>
      <c r="F44" s="3">
        <v>1442.56</v>
      </c>
      <c r="G44" s="3">
        <v>42877.1</v>
      </c>
      <c r="H44" s="3">
        <v>0.128</v>
      </c>
      <c r="I44" s="4">
        <v>1.0999999999999999E-2</v>
      </c>
      <c r="J44" s="3">
        <v>1.7769999999999999</v>
      </c>
      <c r="K44" s="3">
        <v>25258.777999999998</v>
      </c>
      <c r="L44" s="5">
        <v>425021.00400000002</v>
      </c>
      <c r="M44" t="s">
        <v>84</v>
      </c>
      <c r="N44" t="s">
        <v>85</v>
      </c>
      <c r="O44" t="s">
        <v>22</v>
      </c>
      <c r="P44" t="s">
        <v>21</v>
      </c>
      <c r="S44" t="s">
        <v>23</v>
      </c>
    </row>
    <row r="45" spans="1:19" x14ac:dyDescent="0.25">
      <c r="A45" t="s">
        <v>82</v>
      </c>
      <c r="B45" t="s">
        <v>83</v>
      </c>
      <c r="C45">
        <v>57703</v>
      </c>
      <c r="D45" t="s">
        <v>31</v>
      </c>
      <c r="E45">
        <v>2015</v>
      </c>
      <c r="F45" s="3">
        <v>1469.45</v>
      </c>
      <c r="G45" s="3">
        <v>41505.43</v>
      </c>
      <c r="H45" s="3">
        <v>0.126</v>
      </c>
      <c r="I45" s="4">
        <v>3.5200000000000002E-2</v>
      </c>
      <c r="J45" s="3">
        <v>5.52</v>
      </c>
      <c r="K45" s="3">
        <v>25031.141</v>
      </c>
      <c r="L45" s="5">
        <v>421189.22700000001</v>
      </c>
      <c r="M45" t="s">
        <v>84</v>
      </c>
      <c r="N45" t="s">
        <v>85</v>
      </c>
      <c r="O45" t="s">
        <v>22</v>
      </c>
      <c r="P45" t="s">
        <v>21</v>
      </c>
      <c r="S45" t="s">
        <v>23</v>
      </c>
    </row>
    <row r="46" spans="1:19" x14ac:dyDescent="0.25">
      <c r="A46" t="s">
        <v>50</v>
      </c>
      <c r="B46" t="s">
        <v>69</v>
      </c>
      <c r="C46">
        <v>56253</v>
      </c>
      <c r="D46" t="s">
        <v>72</v>
      </c>
      <c r="E46">
        <v>2015</v>
      </c>
      <c r="F46" s="3">
        <v>1155.3800000000001</v>
      </c>
      <c r="G46" s="3">
        <v>43978.48</v>
      </c>
      <c r="H46" s="3">
        <v>0.123</v>
      </c>
      <c r="I46" s="4">
        <v>1.38E-2</v>
      </c>
      <c r="J46" s="3">
        <v>2.1139999999999999</v>
      </c>
      <c r="K46" s="3">
        <v>24397.294000000002</v>
      </c>
      <c r="L46" s="5">
        <v>410577.99099999998</v>
      </c>
      <c r="M46" t="s">
        <v>71</v>
      </c>
      <c r="N46" t="s">
        <v>71</v>
      </c>
      <c r="O46" t="s">
        <v>19</v>
      </c>
      <c r="P46" t="s">
        <v>21</v>
      </c>
      <c r="S46" t="s">
        <v>23</v>
      </c>
    </row>
    <row r="47" spans="1:19" x14ac:dyDescent="0.25">
      <c r="A47" t="s">
        <v>50</v>
      </c>
      <c r="B47" t="s">
        <v>58</v>
      </c>
      <c r="C47">
        <v>3648</v>
      </c>
      <c r="D47">
        <v>2</v>
      </c>
      <c r="E47">
        <v>2014</v>
      </c>
      <c r="F47" s="3">
        <v>1362.03</v>
      </c>
      <c r="G47" s="3">
        <v>27176.92</v>
      </c>
      <c r="H47" s="3">
        <v>0.11799999999999999</v>
      </c>
      <c r="I47" s="4">
        <v>8.6300000000000002E-2</v>
      </c>
      <c r="J47" s="3">
        <v>20.616</v>
      </c>
      <c r="K47" s="3">
        <v>23397.192999999999</v>
      </c>
      <c r="L47" s="5">
        <v>393689.68199999997</v>
      </c>
      <c r="M47" t="s">
        <v>30</v>
      </c>
      <c r="N47" t="s">
        <v>30</v>
      </c>
      <c r="O47" t="s">
        <v>24</v>
      </c>
      <c r="P47" t="s">
        <v>21</v>
      </c>
      <c r="S47" t="s">
        <v>45</v>
      </c>
    </row>
    <row r="48" spans="1:19" x14ac:dyDescent="0.25">
      <c r="A48" t="s">
        <v>82</v>
      </c>
      <c r="B48" t="s">
        <v>83</v>
      </c>
      <c r="C48">
        <v>57703</v>
      </c>
      <c r="D48" t="s">
        <v>32</v>
      </c>
      <c r="E48">
        <v>2015</v>
      </c>
      <c r="F48" s="3">
        <v>1368.15</v>
      </c>
      <c r="G48" s="3">
        <v>38313.54</v>
      </c>
      <c r="H48" s="3">
        <v>0.11799999999999999</v>
      </c>
      <c r="I48" s="4">
        <v>1.0999999999999999E-2</v>
      </c>
      <c r="J48" s="3">
        <v>1.581</v>
      </c>
      <c r="K48" s="3">
        <v>23460.993999999999</v>
      </c>
      <c r="L48" s="5">
        <v>394806.10200000001</v>
      </c>
      <c r="M48" t="s">
        <v>84</v>
      </c>
      <c r="N48" t="s">
        <v>85</v>
      </c>
      <c r="O48" t="s">
        <v>22</v>
      </c>
      <c r="P48" t="s">
        <v>21</v>
      </c>
      <c r="S48" t="s">
        <v>23</v>
      </c>
    </row>
    <row r="49" spans="1:19" x14ac:dyDescent="0.25">
      <c r="A49" t="s">
        <v>50</v>
      </c>
      <c r="B49" t="s">
        <v>58</v>
      </c>
      <c r="C49">
        <v>3648</v>
      </c>
      <c r="D49">
        <v>5</v>
      </c>
      <c r="E49">
        <v>2014</v>
      </c>
      <c r="F49" s="3">
        <v>2232.63</v>
      </c>
      <c r="G49" s="3">
        <v>29221.99</v>
      </c>
      <c r="H49" s="3">
        <v>0.11700000000000001</v>
      </c>
      <c r="I49" s="4">
        <v>1.4999999999999999E-2</v>
      </c>
      <c r="J49" s="3">
        <v>2.387</v>
      </c>
      <c r="K49" s="3">
        <v>23149.592000000001</v>
      </c>
      <c r="L49" s="5">
        <v>389526.614</v>
      </c>
      <c r="M49" t="s">
        <v>30</v>
      </c>
      <c r="N49" t="s">
        <v>30</v>
      </c>
      <c r="O49" t="s">
        <v>19</v>
      </c>
      <c r="P49" t="s">
        <v>21</v>
      </c>
      <c r="S49" t="s">
        <v>27</v>
      </c>
    </row>
    <row r="50" spans="1:19" x14ac:dyDescent="0.25">
      <c r="A50" t="s">
        <v>50</v>
      </c>
      <c r="B50" t="s">
        <v>69</v>
      </c>
      <c r="C50">
        <v>56253</v>
      </c>
      <c r="D50" t="s">
        <v>70</v>
      </c>
      <c r="E50">
        <v>2014</v>
      </c>
      <c r="F50" s="3">
        <v>1052.94</v>
      </c>
      <c r="G50" s="3">
        <v>37234.660000000003</v>
      </c>
      <c r="H50" s="3">
        <v>0.106</v>
      </c>
      <c r="I50" s="4">
        <v>0.1152</v>
      </c>
      <c r="J50" s="3">
        <v>14.147</v>
      </c>
      <c r="K50" s="3">
        <v>22325.8</v>
      </c>
      <c r="L50" s="5">
        <v>379058.4</v>
      </c>
      <c r="M50" t="s">
        <v>71</v>
      </c>
      <c r="N50" t="s">
        <v>71</v>
      </c>
      <c r="O50" t="s">
        <v>19</v>
      </c>
      <c r="P50" t="s">
        <v>21</v>
      </c>
      <c r="S50" t="s">
        <v>20</v>
      </c>
    </row>
    <row r="51" spans="1:19" x14ac:dyDescent="0.25">
      <c r="A51" t="s">
        <v>50</v>
      </c>
      <c r="B51" t="s">
        <v>69</v>
      </c>
      <c r="C51">
        <v>56253</v>
      </c>
      <c r="D51" t="s">
        <v>70</v>
      </c>
      <c r="E51">
        <v>2015</v>
      </c>
      <c r="F51" s="3">
        <v>1053.8599999999999</v>
      </c>
      <c r="G51" s="3">
        <v>36948.120000000003</v>
      </c>
      <c r="H51" s="3">
        <v>0.106</v>
      </c>
      <c r="I51" s="4">
        <v>0.1157</v>
      </c>
      <c r="J51" s="3">
        <v>14.061</v>
      </c>
      <c r="K51" s="3">
        <v>22344.7</v>
      </c>
      <c r="L51" s="5">
        <v>379389.6</v>
      </c>
      <c r="M51" t="s">
        <v>71</v>
      </c>
      <c r="N51" t="s">
        <v>71</v>
      </c>
      <c r="O51" t="s">
        <v>19</v>
      </c>
      <c r="P51" t="s">
        <v>21</v>
      </c>
      <c r="S51" t="s">
        <v>20</v>
      </c>
    </row>
    <row r="52" spans="1:19" x14ac:dyDescent="0.25">
      <c r="A52" t="s">
        <v>50</v>
      </c>
      <c r="B52" t="s">
        <v>58</v>
      </c>
      <c r="C52">
        <v>3648</v>
      </c>
      <c r="D52">
        <v>2</v>
      </c>
      <c r="E52">
        <v>2016</v>
      </c>
      <c r="F52" s="3">
        <v>1034.72</v>
      </c>
      <c r="G52" s="3">
        <v>21106.34</v>
      </c>
      <c r="H52" s="3">
        <v>0.1</v>
      </c>
      <c r="I52" s="4">
        <v>8.09E-2</v>
      </c>
      <c r="J52" s="3">
        <v>15.532</v>
      </c>
      <c r="K52" s="3">
        <v>19707.32</v>
      </c>
      <c r="L52" s="5">
        <v>331628.47200000001</v>
      </c>
      <c r="M52" t="s">
        <v>30</v>
      </c>
      <c r="N52" t="s">
        <v>30</v>
      </c>
      <c r="O52" t="s">
        <v>24</v>
      </c>
      <c r="P52" t="s">
        <v>21</v>
      </c>
      <c r="S52" t="s">
        <v>45</v>
      </c>
    </row>
    <row r="53" spans="1:19" x14ac:dyDescent="0.25">
      <c r="A53" t="s">
        <v>50</v>
      </c>
      <c r="B53" t="s">
        <v>58</v>
      </c>
      <c r="C53">
        <v>3648</v>
      </c>
      <c r="D53">
        <v>1</v>
      </c>
      <c r="E53">
        <v>2014</v>
      </c>
      <c r="F53" s="3">
        <v>1069.8800000000001</v>
      </c>
      <c r="G53" s="3">
        <v>21316.799999999999</v>
      </c>
      <c r="H53" s="3">
        <v>9.7000000000000003E-2</v>
      </c>
      <c r="I53" s="4">
        <v>8.9399999999999993E-2</v>
      </c>
      <c r="J53" s="3">
        <v>18.177</v>
      </c>
      <c r="K53" s="3">
        <v>19182.409</v>
      </c>
      <c r="L53" s="5">
        <v>322721.72899999999</v>
      </c>
      <c r="M53" t="s">
        <v>30</v>
      </c>
      <c r="N53" t="s">
        <v>30</v>
      </c>
      <c r="O53" t="s">
        <v>24</v>
      </c>
      <c r="P53" t="s">
        <v>21</v>
      </c>
      <c r="S53" t="s">
        <v>45</v>
      </c>
    </row>
    <row r="54" spans="1:19" x14ac:dyDescent="0.25">
      <c r="A54" t="s">
        <v>50</v>
      </c>
      <c r="B54" t="s">
        <v>58</v>
      </c>
      <c r="C54">
        <v>3648</v>
      </c>
      <c r="D54">
        <v>4</v>
      </c>
      <c r="E54">
        <v>2017</v>
      </c>
      <c r="F54" s="3">
        <v>1455.89</v>
      </c>
      <c r="G54" s="3">
        <v>29228.81</v>
      </c>
      <c r="H54" s="3">
        <v>9.6000000000000002E-2</v>
      </c>
      <c r="I54" s="4">
        <v>2.0899999999999998E-2</v>
      </c>
      <c r="J54" s="3">
        <v>2.4119999999999999</v>
      </c>
      <c r="K54" s="3">
        <v>18939.124</v>
      </c>
      <c r="L54" s="5">
        <v>318662.35800000001</v>
      </c>
      <c r="M54" t="s">
        <v>30</v>
      </c>
      <c r="N54" t="s">
        <v>30</v>
      </c>
      <c r="O54" t="s">
        <v>19</v>
      </c>
      <c r="P54" t="s">
        <v>21</v>
      </c>
      <c r="S54" t="s">
        <v>27</v>
      </c>
    </row>
    <row r="55" spans="1:19" x14ac:dyDescent="0.25">
      <c r="A55" t="s">
        <v>50</v>
      </c>
      <c r="B55" t="s">
        <v>58</v>
      </c>
      <c r="C55">
        <v>3648</v>
      </c>
      <c r="D55">
        <v>1</v>
      </c>
      <c r="E55">
        <v>2015</v>
      </c>
      <c r="F55" s="3">
        <v>985.25</v>
      </c>
      <c r="G55" s="3">
        <v>19720.11</v>
      </c>
      <c r="H55" s="3">
        <v>9.2999999999999999E-2</v>
      </c>
      <c r="I55" s="4">
        <v>0.10299999999999999</v>
      </c>
      <c r="J55" s="3">
        <v>18.591000000000001</v>
      </c>
      <c r="K55" s="3">
        <v>18460.557000000001</v>
      </c>
      <c r="L55" s="5">
        <v>310643.85499999998</v>
      </c>
      <c r="M55" t="s">
        <v>30</v>
      </c>
      <c r="N55" t="s">
        <v>30</v>
      </c>
      <c r="O55" t="s">
        <v>24</v>
      </c>
      <c r="P55" t="s">
        <v>21</v>
      </c>
      <c r="S55" t="s">
        <v>45</v>
      </c>
    </row>
    <row r="56" spans="1:19" x14ac:dyDescent="0.25">
      <c r="A56" t="s">
        <v>50</v>
      </c>
      <c r="B56" t="s">
        <v>75</v>
      </c>
      <c r="C56">
        <v>55622</v>
      </c>
      <c r="D56" t="s">
        <v>80</v>
      </c>
      <c r="E56">
        <v>2017</v>
      </c>
      <c r="F56" s="3">
        <v>1157.02</v>
      </c>
      <c r="G56" s="3">
        <v>26431.52</v>
      </c>
      <c r="H56" s="3">
        <v>9.2999999999999999E-2</v>
      </c>
      <c r="I56" s="4">
        <v>3.2899999999999999E-2</v>
      </c>
      <c r="J56" s="3">
        <v>3.3109999999999999</v>
      </c>
      <c r="K56" s="3">
        <v>18401.560000000001</v>
      </c>
      <c r="L56" s="5">
        <v>309639.842</v>
      </c>
      <c r="M56" t="s">
        <v>76</v>
      </c>
      <c r="N56" t="s">
        <v>76</v>
      </c>
      <c r="O56" t="s">
        <v>19</v>
      </c>
      <c r="P56" t="s">
        <v>21</v>
      </c>
      <c r="S56" t="s">
        <v>27</v>
      </c>
    </row>
    <row r="57" spans="1:19" x14ac:dyDescent="0.25">
      <c r="A57" t="s">
        <v>50</v>
      </c>
      <c r="B57" t="s">
        <v>75</v>
      </c>
      <c r="C57">
        <v>55622</v>
      </c>
      <c r="D57" t="s">
        <v>78</v>
      </c>
      <c r="E57">
        <v>2017</v>
      </c>
      <c r="F57" s="3">
        <v>1146.33</v>
      </c>
      <c r="G57" s="3">
        <v>27171.77</v>
      </c>
      <c r="H57" s="3">
        <v>9.1999999999999998E-2</v>
      </c>
      <c r="I57" s="4">
        <v>3.0300000000000001E-2</v>
      </c>
      <c r="J57" s="3">
        <v>2.9910000000000001</v>
      </c>
      <c r="K57" s="3">
        <v>18208.077000000001</v>
      </c>
      <c r="L57" s="5">
        <v>306363.87</v>
      </c>
      <c r="M57" t="s">
        <v>76</v>
      </c>
      <c r="N57" t="s">
        <v>76</v>
      </c>
      <c r="O57" t="s">
        <v>19</v>
      </c>
      <c r="P57" t="s">
        <v>21</v>
      </c>
      <c r="S57" t="s">
        <v>27</v>
      </c>
    </row>
    <row r="58" spans="1:19" x14ac:dyDescent="0.25">
      <c r="A58" t="s">
        <v>50</v>
      </c>
      <c r="B58" t="s">
        <v>75</v>
      </c>
      <c r="C58">
        <v>55622</v>
      </c>
      <c r="D58" t="s">
        <v>79</v>
      </c>
      <c r="E58">
        <v>2017</v>
      </c>
      <c r="F58" s="3">
        <v>1216.6199999999999</v>
      </c>
      <c r="G58" s="3">
        <v>28634.42</v>
      </c>
      <c r="H58" s="3">
        <v>9.1999999999999998E-2</v>
      </c>
      <c r="I58" s="4">
        <v>3.2599999999999997E-2</v>
      </c>
      <c r="J58" s="3">
        <v>3.2509999999999999</v>
      </c>
      <c r="K58" s="3">
        <v>18214.806</v>
      </c>
      <c r="L58" s="5">
        <v>306524.01400000002</v>
      </c>
      <c r="M58" t="s">
        <v>76</v>
      </c>
      <c r="N58" t="s">
        <v>76</v>
      </c>
      <c r="O58" t="s">
        <v>19</v>
      </c>
      <c r="P58" t="s">
        <v>21</v>
      </c>
      <c r="S58" t="s">
        <v>27</v>
      </c>
    </row>
    <row r="59" spans="1:19" x14ac:dyDescent="0.25">
      <c r="A59" t="s">
        <v>50</v>
      </c>
      <c r="B59" t="s">
        <v>58</v>
      </c>
      <c r="C59">
        <v>3648</v>
      </c>
      <c r="D59">
        <v>3</v>
      </c>
      <c r="E59">
        <v>2017</v>
      </c>
      <c r="F59" s="3">
        <v>798.77</v>
      </c>
      <c r="G59" s="3">
        <v>22554.18</v>
      </c>
      <c r="H59" s="3">
        <v>8.6999999999999994E-2</v>
      </c>
      <c r="I59" s="4">
        <v>9.11E-2</v>
      </c>
      <c r="J59" s="3">
        <v>11.584</v>
      </c>
      <c r="K59" s="3">
        <v>17301.735000000001</v>
      </c>
      <c r="L59" s="5">
        <v>291131.18400000001</v>
      </c>
      <c r="M59" t="s">
        <v>30</v>
      </c>
      <c r="N59" t="s">
        <v>30</v>
      </c>
      <c r="O59" t="s">
        <v>28</v>
      </c>
      <c r="P59" t="s">
        <v>21</v>
      </c>
    </row>
    <row r="60" spans="1:19" x14ac:dyDescent="0.25">
      <c r="A60" t="s">
        <v>50</v>
      </c>
      <c r="B60" t="s">
        <v>75</v>
      </c>
      <c r="C60">
        <v>55622</v>
      </c>
      <c r="D60" t="s">
        <v>47</v>
      </c>
      <c r="E60">
        <v>2016</v>
      </c>
      <c r="F60" s="3">
        <v>945.49</v>
      </c>
      <c r="G60" s="3">
        <v>25011.55</v>
      </c>
      <c r="H60" s="3">
        <v>8.3000000000000004E-2</v>
      </c>
      <c r="I60" s="4">
        <v>2.7699999999999999E-2</v>
      </c>
      <c r="J60" s="3">
        <v>2.532</v>
      </c>
      <c r="K60" s="3">
        <v>16415.796999999999</v>
      </c>
      <c r="L60" s="5">
        <v>276204.18300000002</v>
      </c>
      <c r="M60" t="s">
        <v>77</v>
      </c>
      <c r="N60" t="s">
        <v>77</v>
      </c>
      <c r="O60" t="s">
        <v>19</v>
      </c>
      <c r="P60" t="s">
        <v>21</v>
      </c>
      <c r="S60" t="s">
        <v>27</v>
      </c>
    </row>
    <row r="61" spans="1:19" x14ac:dyDescent="0.25">
      <c r="A61" t="s">
        <v>50</v>
      </c>
      <c r="B61" t="s">
        <v>75</v>
      </c>
      <c r="C61">
        <v>55622</v>
      </c>
      <c r="D61" t="s">
        <v>79</v>
      </c>
      <c r="E61">
        <v>2014</v>
      </c>
      <c r="F61" s="3">
        <v>764.29</v>
      </c>
      <c r="G61" s="3">
        <v>27802.73</v>
      </c>
      <c r="H61" s="3">
        <v>8.2000000000000003E-2</v>
      </c>
      <c r="I61" s="4">
        <v>2.5399999999999999E-2</v>
      </c>
      <c r="J61" s="3">
        <v>2.5179999999999998</v>
      </c>
      <c r="K61" s="3">
        <v>16180.834000000001</v>
      </c>
      <c r="L61" s="5">
        <v>272130.43699999998</v>
      </c>
      <c r="M61" t="s">
        <v>117</v>
      </c>
      <c r="N61" t="s">
        <v>117</v>
      </c>
      <c r="O61" t="s">
        <v>19</v>
      </c>
      <c r="P61" t="s">
        <v>21</v>
      </c>
      <c r="S61" t="s">
        <v>27</v>
      </c>
    </row>
    <row r="62" spans="1:19" x14ac:dyDescent="0.25">
      <c r="A62" t="s">
        <v>50</v>
      </c>
      <c r="B62" t="s">
        <v>75</v>
      </c>
      <c r="C62">
        <v>55622</v>
      </c>
      <c r="D62" t="s">
        <v>80</v>
      </c>
      <c r="E62">
        <v>2014</v>
      </c>
      <c r="F62" s="3">
        <v>757.46</v>
      </c>
      <c r="G62" s="3">
        <v>27064.98</v>
      </c>
      <c r="H62" s="3">
        <v>8.2000000000000003E-2</v>
      </c>
      <c r="I62" s="4">
        <v>2.4199999999999999E-2</v>
      </c>
      <c r="J62" s="3">
        <v>2.4380000000000002</v>
      </c>
      <c r="K62" s="3">
        <v>16158.808000000001</v>
      </c>
      <c r="L62" s="5">
        <v>272010.40399999998</v>
      </c>
      <c r="M62" t="s">
        <v>117</v>
      </c>
      <c r="N62" t="s">
        <v>117</v>
      </c>
      <c r="O62" t="s">
        <v>19</v>
      </c>
      <c r="P62" t="s">
        <v>21</v>
      </c>
      <c r="S62" t="s">
        <v>27</v>
      </c>
    </row>
    <row r="63" spans="1:19" x14ac:dyDescent="0.25">
      <c r="A63" t="s">
        <v>50</v>
      </c>
      <c r="B63" t="s">
        <v>58</v>
      </c>
      <c r="C63">
        <v>3648</v>
      </c>
      <c r="D63">
        <v>5</v>
      </c>
      <c r="E63">
        <v>2016</v>
      </c>
      <c r="F63" s="3">
        <v>1214.31</v>
      </c>
      <c r="G63" s="3">
        <v>23406.22</v>
      </c>
      <c r="H63" s="3">
        <v>0.08</v>
      </c>
      <c r="I63" s="4">
        <v>3.1800000000000002E-2</v>
      </c>
      <c r="J63" s="3">
        <v>2.8849999999999998</v>
      </c>
      <c r="K63" s="3">
        <v>15844.78</v>
      </c>
      <c r="L63" s="5">
        <v>266640.22499999998</v>
      </c>
      <c r="M63" t="s">
        <v>30</v>
      </c>
      <c r="N63" t="s">
        <v>30</v>
      </c>
      <c r="O63" t="s">
        <v>19</v>
      </c>
      <c r="P63" t="s">
        <v>21</v>
      </c>
      <c r="S63" t="s">
        <v>27</v>
      </c>
    </row>
    <row r="64" spans="1:19" x14ac:dyDescent="0.25">
      <c r="A64" t="s">
        <v>50</v>
      </c>
      <c r="B64" t="s">
        <v>58</v>
      </c>
      <c r="C64">
        <v>3648</v>
      </c>
      <c r="D64">
        <v>5</v>
      </c>
      <c r="E64">
        <v>2017</v>
      </c>
      <c r="F64" s="3">
        <v>1183.04</v>
      </c>
      <c r="G64" s="3">
        <v>22199.53</v>
      </c>
      <c r="H64" s="3">
        <v>7.6999999999999999E-2</v>
      </c>
      <c r="I64" s="4">
        <v>2.8799999999999999E-2</v>
      </c>
      <c r="J64" s="3">
        <v>2.6669999999999998</v>
      </c>
      <c r="K64" s="3">
        <v>15180.925999999999</v>
      </c>
      <c r="L64" s="5">
        <v>255455.163</v>
      </c>
      <c r="M64" t="s">
        <v>30</v>
      </c>
      <c r="N64" t="s">
        <v>30</v>
      </c>
      <c r="O64" t="s">
        <v>19</v>
      </c>
      <c r="P64" t="s">
        <v>21</v>
      </c>
      <c r="S64" t="s">
        <v>27</v>
      </c>
    </row>
    <row r="65" spans="1:19" x14ac:dyDescent="0.25">
      <c r="A65" t="s">
        <v>50</v>
      </c>
      <c r="B65" t="s">
        <v>75</v>
      </c>
      <c r="C65">
        <v>55622</v>
      </c>
      <c r="D65" t="s">
        <v>47</v>
      </c>
      <c r="E65">
        <v>2014</v>
      </c>
      <c r="F65" s="3">
        <v>686.99</v>
      </c>
      <c r="G65" s="3">
        <v>24693.75</v>
      </c>
      <c r="H65" s="3">
        <v>7.6999999999999999E-2</v>
      </c>
      <c r="I65" s="4">
        <v>2.4500000000000001E-2</v>
      </c>
      <c r="J65" s="3">
        <v>2.2170000000000001</v>
      </c>
      <c r="K65" s="3">
        <v>15152.205</v>
      </c>
      <c r="L65" s="5">
        <v>254963.682</v>
      </c>
      <c r="M65" t="s">
        <v>117</v>
      </c>
      <c r="N65" t="s">
        <v>117</v>
      </c>
      <c r="O65" t="s">
        <v>19</v>
      </c>
      <c r="P65" t="s">
        <v>21</v>
      </c>
      <c r="S65" t="s">
        <v>27</v>
      </c>
    </row>
    <row r="66" spans="1:19" x14ac:dyDescent="0.25">
      <c r="A66" t="s">
        <v>50</v>
      </c>
      <c r="B66" t="s">
        <v>75</v>
      </c>
      <c r="C66">
        <v>55622</v>
      </c>
      <c r="D66" t="s">
        <v>81</v>
      </c>
      <c r="E66">
        <v>2017</v>
      </c>
      <c r="F66" s="3">
        <v>964.77</v>
      </c>
      <c r="G66" s="3">
        <v>22598.959999999999</v>
      </c>
      <c r="H66" s="3">
        <v>7.6999999999999999E-2</v>
      </c>
      <c r="I66" s="4">
        <v>3.4299999999999997E-2</v>
      </c>
      <c r="J66" s="3">
        <v>2.8410000000000002</v>
      </c>
      <c r="K66" s="3">
        <v>15235.075999999999</v>
      </c>
      <c r="L66" s="5">
        <v>256363.503</v>
      </c>
      <c r="M66" t="s">
        <v>76</v>
      </c>
      <c r="N66" t="s">
        <v>76</v>
      </c>
      <c r="O66" t="s">
        <v>19</v>
      </c>
      <c r="P66" t="s">
        <v>21</v>
      </c>
      <c r="S66" t="s">
        <v>27</v>
      </c>
    </row>
    <row r="67" spans="1:19" x14ac:dyDescent="0.25">
      <c r="A67" t="s">
        <v>50</v>
      </c>
      <c r="B67" t="s">
        <v>58</v>
      </c>
      <c r="C67">
        <v>3648</v>
      </c>
      <c r="D67">
        <v>4</v>
      </c>
      <c r="E67">
        <v>2016</v>
      </c>
      <c r="F67" s="3">
        <v>1171.3</v>
      </c>
      <c r="G67" s="3">
        <v>22730.240000000002</v>
      </c>
      <c r="H67" s="3">
        <v>7.5999999999999998E-2</v>
      </c>
      <c r="I67" s="4">
        <v>2.7199999999999998E-2</v>
      </c>
      <c r="J67" s="3">
        <v>2.4369999999999998</v>
      </c>
      <c r="K67" s="3">
        <v>15132.798000000001</v>
      </c>
      <c r="L67" s="5">
        <v>254628.041</v>
      </c>
      <c r="M67" t="s">
        <v>30</v>
      </c>
      <c r="N67" t="s">
        <v>30</v>
      </c>
      <c r="O67" t="s">
        <v>19</v>
      </c>
      <c r="P67" t="s">
        <v>21</v>
      </c>
      <c r="S67" t="s">
        <v>27</v>
      </c>
    </row>
    <row r="68" spans="1:19" x14ac:dyDescent="0.25">
      <c r="A68" t="s">
        <v>50</v>
      </c>
      <c r="B68" t="s">
        <v>75</v>
      </c>
      <c r="C68">
        <v>55622</v>
      </c>
      <c r="D68" t="s">
        <v>79</v>
      </c>
      <c r="E68">
        <v>2016</v>
      </c>
      <c r="F68" s="3">
        <v>871.93</v>
      </c>
      <c r="G68" s="3">
        <v>23919.39</v>
      </c>
      <c r="H68" s="3">
        <v>7.5999999999999998E-2</v>
      </c>
      <c r="I68" s="4">
        <v>2.7799999999999998E-2</v>
      </c>
      <c r="J68" s="3">
        <v>2.331</v>
      </c>
      <c r="K68" s="3">
        <v>15077.035</v>
      </c>
      <c r="L68" s="5">
        <v>253704.239</v>
      </c>
      <c r="M68" t="s">
        <v>77</v>
      </c>
      <c r="N68" t="s">
        <v>77</v>
      </c>
      <c r="O68" t="s">
        <v>19</v>
      </c>
      <c r="P68" t="s">
        <v>21</v>
      </c>
      <c r="S68" t="s">
        <v>27</v>
      </c>
    </row>
    <row r="69" spans="1:19" x14ac:dyDescent="0.25">
      <c r="A69" t="s">
        <v>50</v>
      </c>
      <c r="B69" t="s">
        <v>75</v>
      </c>
      <c r="C69">
        <v>55622</v>
      </c>
      <c r="D69" t="s">
        <v>79</v>
      </c>
      <c r="E69">
        <v>2015</v>
      </c>
      <c r="F69" s="3">
        <v>723.82</v>
      </c>
      <c r="G69" s="3">
        <v>25441.599999999999</v>
      </c>
      <c r="H69" s="3">
        <v>7.3999999999999996E-2</v>
      </c>
      <c r="I69" s="4">
        <v>2.5399999999999999E-2</v>
      </c>
      <c r="J69" s="3">
        <v>2.1019999999999999</v>
      </c>
      <c r="K69" s="3">
        <v>14614.174000000001</v>
      </c>
      <c r="L69" s="5">
        <v>245892.72200000001</v>
      </c>
      <c r="M69" t="s">
        <v>117</v>
      </c>
      <c r="N69" t="s">
        <v>117</v>
      </c>
      <c r="O69" t="s">
        <v>19</v>
      </c>
      <c r="P69" t="s">
        <v>21</v>
      </c>
      <c r="S69" t="s">
        <v>27</v>
      </c>
    </row>
    <row r="70" spans="1:19" x14ac:dyDescent="0.25">
      <c r="A70" t="s">
        <v>50</v>
      </c>
      <c r="B70" t="s">
        <v>58</v>
      </c>
      <c r="C70">
        <v>3648</v>
      </c>
      <c r="D70">
        <v>1</v>
      </c>
      <c r="E70">
        <v>2016</v>
      </c>
      <c r="F70" s="3">
        <v>758.46</v>
      </c>
      <c r="G70" s="3">
        <v>15579.65</v>
      </c>
      <c r="H70" s="3">
        <v>7.1999999999999995E-2</v>
      </c>
      <c r="I70" s="4">
        <v>8.0100000000000005E-2</v>
      </c>
      <c r="J70" s="3">
        <v>10.962</v>
      </c>
      <c r="K70" s="3">
        <v>14290.263999999999</v>
      </c>
      <c r="L70" s="5">
        <v>240481.24900000001</v>
      </c>
      <c r="M70" t="s">
        <v>30</v>
      </c>
      <c r="N70" t="s">
        <v>30</v>
      </c>
      <c r="O70" t="s">
        <v>24</v>
      </c>
      <c r="P70" t="s">
        <v>21</v>
      </c>
      <c r="S70" t="s">
        <v>45</v>
      </c>
    </row>
    <row r="71" spans="1:19" x14ac:dyDescent="0.25">
      <c r="A71" t="s">
        <v>50</v>
      </c>
      <c r="B71" t="s">
        <v>58</v>
      </c>
      <c r="C71">
        <v>3648</v>
      </c>
      <c r="D71">
        <v>6</v>
      </c>
      <c r="E71">
        <v>2017</v>
      </c>
      <c r="F71" s="3">
        <v>1099.17</v>
      </c>
      <c r="G71" s="3">
        <v>20849.64</v>
      </c>
      <c r="H71" s="3">
        <v>7.1999999999999995E-2</v>
      </c>
      <c r="I71" s="4">
        <v>2.29E-2</v>
      </c>
      <c r="J71" s="3">
        <v>1.99</v>
      </c>
      <c r="K71" s="3">
        <v>14341.449000000001</v>
      </c>
      <c r="L71" s="5">
        <v>241326.715</v>
      </c>
      <c r="M71" t="s">
        <v>30</v>
      </c>
      <c r="N71" t="s">
        <v>30</v>
      </c>
      <c r="O71" t="s">
        <v>19</v>
      </c>
      <c r="P71" t="s">
        <v>21</v>
      </c>
      <c r="S71" t="s">
        <v>27</v>
      </c>
    </row>
    <row r="72" spans="1:19" x14ac:dyDescent="0.25">
      <c r="A72" t="s">
        <v>50</v>
      </c>
      <c r="B72" t="s">
        <v>58</v>
      </c>
      <c r="C72">
        <v>3648</v>
      </c>
      <c r="D72">
        <v>5</v>
      </c>
      <c r="E72">
        <v>2015</v>
      </c>
      <c r="F72" s="3">
        <v>1355.15</v>
      </c>
      <c r="G72" s="3">
        <v>17034.13</v>
      </c>
      <c r="H72" s="3">
        <v>6.9000000000000006E-2</v>
      </c>
      <c r="I72" s="4">
        <v>3.3700000000000001E-2</v>
      </c>
      <c r="J72" s="3">
        <v>2.8570000000000002</v>
      </c>
      <c r="K72" s="3">
        <v>13632.214</v>
      </c>
      <c r="L72" s="5">
        <v>229384.807</v>
      </c>
      <c r="M72" t="s">
        <v>30</v>
      </c>
      <c r="N72" t="s">
        <v>30</v>
      </c>
      <c r="O72" t="s">
        <v>19</v>
      </c>
      <c r="P72" t="s">
        <v>21</v>
      </c>
      <c r="S72" t="s">
        <v>27</v>
      </c>
    </row>
    <row r="73" spans="1:19" x14ac:dyDescent="0.25">
      <c r="A73" t="s">
        <v>50</v>
      </c>
      <c r="B73" t="s">
        <v>75</v>
      </c>
      <c r="C73">
        <v>55622</v>
      </c>
      <c r="D73" t="s">
        <v>47</v>
      </c>
      <c r="E73">
        <v>2017</v>
      </c>
      <c r="F73" s="3">
        <v>821.42</v>
      </c>
      <c r="G73" s="3">
        <v>19729.95</v>
      </c>
      <c r="H73" s="3">
        <v>6.7000000000000004E-2</v>
      </c>
      <c r="I73" s="4">
        <v>3.3000000000000002E-2</v>
      </c>
      <c r="J73" s="3">
        <v>2.1859999999999999</v>
      </c>
      <c r="K73" s="3">
        <v>13312.174999999999</v>
      </c>
      <c r="L73" s="5">
        <v>224010.09700000001</v>
      </c>
      <c r="M73" t="s">
        <v>76</v>
      </c>
      <c r="N73" t="s">
        <v>76</v>
      </c>
      <c r="O73" t="s">
        <v>19</v>
      </c>
      <c r="P73" t="s">
        <v>21</v>
      </c>
      <c r="S73" t="s">
        <v>27</v>
      </c>
    </row>
    <row r="74" spans="1:19" x14ac:dyDescent="0.25">
      <c r="A74" t="s">
        <v>50</v>
      </c>
      <c r="B74" t="s">
        <v>75</v>
      </c>
      <c r="C74">
        <v>55622</v>
      </c>
      <c r="D74" t="s">
        <v>81</v>
      </c>
      <c r="E74">
        <v>2014</v>
      </c>
      <c r="F74" s="3">
        <v>620.76</v>
      </c>
      <c r="G74" s="3">
        <v>22233.91</v>
      </c>
      <c r="H74" s="3">
        <v>6.7000000000000004E-2</v>
      </c>
      <c r="I74" s="4">
        <v>2.46E-2</v>
      </c>
      <c r="J74" s="3">
        <v>1.9710000000000001</v>
      </c>
      <c r="K74" s="3">
        <v>13229.072</v>
      </c>
      <c r="L74" s="5">
        <v>222609.592</v>
      </c>
      <c r="M74" t="s">
        <v>117</v>
      </c>
      <c r="N74" t="s">
        <v>117</v>
      </c>
      <c r="O74" t="s">
        <v>19</v>
      </c>
      <c r="P74" t="s">
        <v>21</v>
      </c>
      <c r="S74" t="s">
        <v>27</v>
      </c>
    </row>
    <row r="75" spans="1:19" x14ac:dyDescent="0.25">
      <c r="A75" t="s">
        <v>50</v>
      </c>
      <c r="B75" t="s">
        <v>58</v>
      </c>
      <c r="C75">
        <v>3648</v>
      </c>
      <c r="D75">
        <v>6</v>
      </c>
      <c r="E75">
        <v>2016</v>
      </c>
      <c r="F75" s="3">
        <v>1006.16</v>
      </c>
      <c r="G75" s="3">
        <v>18631.669999999998</v>
      </c>
      <c r="H75" s="3">
        <v>6.6000000000000003E-2</v>
      </c>
      <c r="I75" s="4">
        <v>2.9600000000000001E-2</v>
      </c>
      <c r="J75" s="3">
        <v>2.4420000000000002</v>
      </c>
      <c r="K75" s="3">
        <v>12978.460999999999</v>
      </c>
      <c r="L75" s="5">
        <v>218391.43799999999</v>
      </c>
      <c r="M75" t="s">
        <v>30</v>
      </c>
      <c r="N75" t="s">
        <v>30</v>
      </c>
      <c r="O75" t="s">
        <v>19</v>
      </c>
      <c r="P75" t="s">
        <v>21</v>
      </c>
      <c r="S75" t="s">
        <v>27</v>
      </c>
    </row>
    <row r="76" spans="1:19" x14ac:dyDescent="0.25">
      <c r="A76" t="s">
        <v>50</v>
      </c>
      <c r="B76" t="s">
        <v>75</v>
      </c>
      <c r="C76">
        <v>55622</v>
      </c>
      <c r="D76" t="s">
        <v>47</v>
      </c>
      <c r="E76">
        <v>2015</v>
      </c>
      <c r="F76" s="3">
        <v>607.29</v>
      </c>
      <c r="G76" s="3">
        <v>21410.959999999999</v>
      </c>
      <c r="H76" s="3">
        <v>6.6000000000000003E-2</v>
      </c>
      <c r="I76" s="4">
        <v>2.5600000000000001E-2</v>
      </c>
      <c r="J76" s="3">
        <v>1.7809999999999999</v>
      </c>
      <c r="K76" s="3">
        <v>13169.710999999999</v>
      </c>
      <c r="L76" s="5">
        <v>221592.21599999999</v>
      </c>
      <c r="M76" t="s">
        <v>117</v>
      </c>
      <c r="N76" t="s">
        <v>117</v>
      </c>
      <c r="O76" t="s">
        <v>19</v>
      </c>
      <c r="P76" t="s">
        <v>21</v>
      </c>
      <c r="S76" t="s">
        <v>27</v>
      </c>
    </row>
    <row r="77" spans="1:19" x14ac:dyDescent="0.25">
      <c r="A77" t="s">
        <v>50</v>
      </c>
      <c r="B77" t="s">
        <v>75</v>
      </c>
      <c r="C77">
        <v>55622</v>
      </c>
      <c r="D77" t="s">
        <v>80</v>
      </c>
      <c r="E77">
        <v>2016</v>
      </c>
      <c r="F77" s="3">
        <v>746.59</v>
      </c>
      <c r="G77" s="3">
        <v>20205.12</v>
      </c>
      <c r="H77" s="3">
        <v>6.6000000000000003E-2</v>
      </c>
      <c r="I77" s="4">
        <v>2.7099999999999999E-2</v>
      </c>
      <c r="J77" s="3">
        <v>1.9550000000000001</v>
      </c>
      <c r="K77" s="3">
        <v>13029.593999999999</v>
      </c>
      <c r="L77" s="5">
        <v>219232.96299999999</v>
      </c>
      <c r="M77" t="s">
        <v>77</v>
      </c>
      <c r="N77" t="s">
        <v>77</v>
      </c>
      <c r="O77" t="s">
        <v>19</v>
      </c>
      <c r="P77" t="s">
        <v>21</v>
      </c>
      <c r="S77" t="s">
        <v>27</v>
      </c>
    </row>
    <row r="78" spans="1:19" x14ac:dyDescent="0.25">
      <c r="A78" t="s">
        <v>50</v>
      </c>
      <c r="B78" t="s">
        <v>75</v>
      </c>
      <c r="C78">
        <v>55622</v>
      </c>
      <c r="D78" t="s">
        <v>81</v>
      </c>
      <c r="E78">
        <v>2015</v>
      </c>
      <c r="F78" s="3">
        <v>631.08000000000004</v>
      </c>
      <c r="G78" s="3">
        <v>21967.19</v>
      </c>
      <c r="H78" s="3">
        <v>6.6000000000000003E-2</v>
      </c>
      <c r="I78" s="4">
        <v>2.63E-2</v>
      </c>
      <c r="J78" s="3">
        <v>1.8879999999999999</v>
      </c>
      <c r="K78" s="3">
        <v>13144.49</v>
      </c>
      <c r="L78" s="5">
        <v>221162.77900000001</v>
      </c>
      <c r="M78" t="s">
        <v>117</v>
      </c>
      <c r="N78" t="s">
        <v>117</v>
      </c>
      <c r="O78" t="s">
        <v>19</v>
      </c>
      <c r="P78" t="s">
        <v>21</v>
      </c>
      <c r="S78" t="s">
        <v>27</v>
      </c>
    </row>
    <row r="79" spans="1:19" x14ac:dyDescent="0.25">
      <c r="A79" t="s">
        <v>50</v>
      </c>
      <c r="B79" t="s">
        <v>75</v>
      </c>
      <c r="C79">
        <v>55622</v>
      </c>
      <c r="D79" t="s">
        <v>80</v>
      </c>
      <c r="E79">
        <v>2015</v>
      </c>
      <c r="F79" s="3">
        <v>593.03</v>
      </c>
      <c r="G79" s="3">
        <v>20728.939999999999</v>
      </c>
      <c r="H79" s="3">
        <v>6.4000000000000001E-2</v>
      </c>
      <c r="I79" s="4">
        <v>2.6499999999999999E-2</v>
      </c>
      <c r="J79" s="3">
        <v>1.7929999999999999</v>
      </c>
      <c r="K79" s="3">
        <v>12599.338</v>
      </c>
      <c r="L79" s="5">
        <v>212009.68900000001</v>
      </c>
      <c r="M79" t="s">
        <v>117</v>
      </c>
      <c r="N79" t="s">
        <v>117</v>
      </c>
      <c r="O79" t="s">
        <v>19</v>
      </c>
      <c r="P79" t="s">
        <v>21</v>
      </c>
      <c r="S79" t="s">
        <v>27</v>
      </c>
    </row>
    <row r="80" spans="1:19" x14ac:dyDescent="0.25">
      <c r="A80" t="s">
        <v>50</v>
      </c>
      <c r="B80" t="s">
        <v>75</v>
      </c>
      <c r="C80">
        <v>55622</v>
      </c>
      <c r="D80" t="s">
        <v>81</v>
      </c>
      <c r="E80">
        <v>2016</v>
      </c>
      <c r="F80" s="3">
        <v>687.71</v>
      </c>
      <c r="G80" s="3">
        <v>19137.77</v>
      </c>
      <c r="H80" s="3">
        <v>6.0999999999999999E-2</v>
      </c>
      <c r="I80" s="4">
        <v>3.0099999999999998E-2</v>
      </c>
      <c r="J80" s="3">
        <v>1.9059999999999999</v>
      </c>
      <c r="K80" s="3">
        <v>12115.388999999999</v>
      </c>
      <c r="L80" s="5">
        <v>203871.995</v>
      </c>
      <c r="M80" t="s">
        <v>77</v>
      </c>
      <c r="N80" t="s">
        <v>77</v>
      </c>
      <c r="O80" t="s">
        <v>19</v>
      </c>
      <c r="P80" t="s">
        <v>21</v>
      </c>
      <c r="S80" t="s">
        <v>27</v>
      </c>
    </row>
    <row r="81" spans="1:19" x14ac:dyDescent="0.25">
      <c r="A81" t="s">
        <v>50</v>
      </c>
      <c r="B81" t="s">
        <v>58</v>
      </c>
      <c r="C81">
        <v>3648</v>
      </c>
      <c r="D81">
        <v>4</v>
      </c>
      <c r="E81">
        <v>2015</v>
      </c>
      <c r="F81" s="3">
        <v>1204.04</v>
      </c>
      <c r="G81" s="3">
        <v>14615.36</v>
      </c>
      <c r="H81" s="3">
        <v>5.8999999999999997E-2</v>
      </c>
      <c r="I81" s="4">
        <v>2.8199999999999999E-2</v>
      </c>
      <c r="J81" s="3">
        <v>1.958</v>
      </c>
      <c r="K81" s="3">
        <v>11669.14</v>
      </c>
      <c r="L81" s="5">
        <v>196388.67600000001</v>
      </c>
      <c r="M81" t="s">
        <v>30</v>
      </c>
      <c r="N81" t="s">
        <v>30</v>
      </c>
      <c r="O81" t="s">
        <v>19</v>
      </c>
      <c r="P81" t="s">
        <v>21</v>
      </c>
      <c r="S81" t="s">
        <v>27</v>
      </c>
    </row>
    <row r="82" spans="1:19" x14ac:dyDescent="0.25">
      <c r="A82" t="s">
        <v>50</v>
      </c>
      <c r="B82" t="s">
        <v>58</v>
      </c>
      <c r="C82">
        <v>3648</v>
      </c>
      <c r="D82">
        <v>2</v>
      </c>
      <c r="E82">
        <v>2017</v>
      </c>
      <c r="F82" s="3">
        <v>669.64</v>
      </c>
      <c r="G82" s="3">
        <v>11674.57</v>
      </c>
      <c r="H82" s="3">
        <v>5.6000000000000001E-2</v>
      </c>
      <c r="I82" s="4">
        <v>8.2000000000000003E-2</v>
      </c>
      <c r="J82" s="3">
        <v>10.122</v>
      </c>
      <c r="K82" s="3">
        <v>11129.058000000001</v>
      </c>
      <c r="L82" s="5">
        <v>187274.52799999999</v>
      </c>
      <c r="M82" t="s">
        <v>30</v>
      </c>
      <c r="N82" t="s">
        <v>30</v>
      </c>
      <c r="O82" t="s">
        <v>24</v>
      </c>
      <c r="P82" t="s">
        <v>21</v>
      </c>
      <c r="S82" t="s">
        <v>45</v>
      </c>
    </row>
    <row r="83" spans="1:19" x14ac:dyDescent="0.25">
      <c r="A83" t="s">
        <v>50</v>
      </c>
      <c r="B83" t="s">
        <v>75</v>
      </c>
      <c r="C83">
        <v>55622</v>
      </c>
      <c r="D83" t="s">
        <v>78</v>
      </c>
      <c r="E83">
        <v>2015</v>
      </c>
      <c r="F83" s="3">
        <v>516.05999999999995</v>
      </c>
      <c r="G83" s="3">
        <v>17828.91</v>
      </c>
      <c r="H83" s="3">
        <v>5.3999999999999999E-2</v>
      </c>
      <c r="I83" s="4">
        <v>2.53E-2</v>
      </c>
      <c r="J83" s="3">
        <v>1.4670000000000001</v>
      </c>
      <c r="K83" s="3">
        <v>10711.286</v>
      </c>
      <c r="L83" s="5">
        <v>180235.23499999999</v>
      </c>
      <c r="M83" t="s">
        <v>117</v>
      </c>
      <c r="N83" t="s">
        <v>117</v>
      </c>
      <c r="O83" t="s">
        <v>19</v>
      </c>
      <c r="P83" t="s">
        <v>21</v>
      </c>
      <c r="S83" t="s">
        <v>27</v>
      </c>
    </row>
    <row r="84" spans="1:19" x14ac:dyDescent="0.25">
      <c r="A84" t="s">
        <v>50</v>
      </c>
      <c r="B84" t="s">
        <v>75</v>
      </c>
      <c r="C84">
        <v>55622</v>
      </c>
      <c r="D84" t="s">
        <v>78</v>
      </c>
      <c r="E84">
        <v>2016</v>
      </c>
      <c r="F84" s="3">
        <v>613.17999999999995</v>
      </c>
      <c r="G84" s="3">
        <v>16854.13</v>
      </c>
      <c r="H84" s="3">
        <v>5.3999999999999999E-2</v>
      </c>
      <c r="I84" s="4">
        <v>2.7300000000000001E-2</v>
      </c>
      <c r="J84" s="3">
        <v>1.6160000000000001</v>
      </c>
      <c r="K84" s="3">
        <v>10750.936</v>
      </c>
      <c r="L84" s="5">
        <v>180883.84299999999</v>
      </c>
      <c r="M84" t="s">
        <v>77</v>
      </c>
      <c r="N84" t="s">
        <v>77</v>
      </c>
      <c r="O84" t="s">
        <v>19</v>
      </c>
      <c r="P84" t="s">
        <v>21</v>
      </c>
      <c r="S84" t="s">
        <v>27</v>
      </c>
    </row>
    <row r="85" spans="1:19" x14ac:dyDescent="0.25">
      <c r="A85" t="s">
        <v>50</v>
      </c>
      <c r="B85" t="s">
        <v>75</v>
      </c>
      <c r="C85">
        <v>55622</v>
      </c>
      <c r="D85" t="s">
        <v>78</v>
      </c>
      <c r="E85">
        <v>2014</v>
      </c>
      <c r="F85" s="3">
        <v>481.71</v>
      </c>
      <c r="G85" s="3">
        <v>16922.93</v>
      </c>
      <c r="H85" s="3">
        <v>5.1999999999999998E-2</v>
      </c>
      <c r="I85" s="4">
        <v>2.8500000000000001E-2</v>
      </c>
      <c r="J85" s="3">
        <v>1.571</v>
      </c>
      <c r="K85" s="3">
        <v>10283.138999999999</v>
      </c>
      <c r="L85" s="5">
        <v>173019.92300000001</v>
      </c>
      <c r="M85" t="s">
        <v>117</v>
      </c>
      <c r="N85" t="s">
        <v>117</v>
      </c>
      <c r="O85" t="s">
        <v>19</v>
      </c>
      <c r="P85" t="s">
        <v>21</v>
      </c>
      <c r="S85" t="s">
        <v>27</v>
      </c>
    </row>
    <row r="86" spans="1:19" x14ac:dyDescent="0.25">
      <c r="A86" t="s">
        <v>50</v>
      </c>
      <c r="B86" t="s">
        <v>58</v>
      </c>
      <c r="C86">
        <v>3648</v>
      </c>
      <c r="D86">
        <v>1</v>
      </c>
      <c r="E86">
        <v>2017</v>
      </c>
      <c r="F86" s="3">
        <v>585.4</v>
      </c>
      <c r="G86" s="3">
        <v>8793.5400000000009</v>
      </c>
      <c r="H86" s="3">
        <v>4.8000000000000001E-2</v>
      </c>
      <c r="I86" s="4">
        <v>9.2799999999999994E-2</v>
      </c>
      <c r="J86" s="3">
        <v>10.52</v>
      </c>
      <c r="K86" s="3">
        <v>9544.1830000000009</v>
      </c>
      <c r="L86" s="5">
        <v>160607.29500000001</v>
      </c>
      <c r="M86" t="s">
        <v>30</v>
      </c>
      <c r="N86" t="s">
        <v>30</v>
      </c>
      <c r="O86" t="s">
        <v>24</v>
      </c>
      <c r="P86" t="s">
        <v>21</v>
      </c>
      <c r="S86" t="s">
        <v>45</v>
      </c>
    </row>
    <row r="87" spans="1:19" x14ac:dyDescent="0.25">
      <c r="A87" t="s">
        <v>50</v>
      </c>
      <c r="B87" t="s">
        <v>58</v>
      </c>
      <c r="C87">
        <v>3648</v>
      </c>
      <c r="D87">
        <v>6</v>
      </c>
      <c r="E87">
        <v>2015</v>
      </c>
      <c r="F87" s="3">
        <v>884.21</v>
      </c>
      <c r="G87" s="3">
        <v>10197.69</v>
      </c>
      <c r="H87" s="3">
        <v>4.4999999999999998E-2</v>
      </c>
      <c r="I87" s="4">
        <v>3.0700000000000002E-2</v>
      </c>
      <c r="J87" s="3">
        <v>1.6519999999999999</v>
      </c>
      <c r="K87" s="3">
        <v>8832.5959999999995</v>
      </c>
      <c r="L87" s="5">
        <v>148619.24</v>
      </c>
      <c r="M87" t="s">
        <v>30</v>
      </c>
      <c r="N87" t="s">
        <v>30</v>
      </c>
      <c r="O87" t="s">
        <v>19</v>
      </c>
      <c r="P87" t="s">
        <v>21</v>
      </c>
      <c r="S87" t="s">
        <v>27</v>
      </c>
    </row>
    <row r="88" spans="1:19" x14ac:dyDescent="0.25">
      <c r="A88" t="s">
        <v>82</v>
      </c>
      <c r="B88" t="s">
        <v>104</v>
      </c>
      <c r="C88">
        <v>7504</v>
      </c>
      <c r="D88" t="s">
        <v>43</v>
      </c>
      <c r="E88">
        <v>2017</v>
      </c>
      <c r="F88" s="3">
        <v>407.32</v>
      </c>
      <c r="G88" s="3">
        <v>13121.17</v>
      </c>
      <c r="H88" s="3">
        <v>3.7999999999999999E-2</v>
      </c>
      <c r="I88" s="4">
        <v>7.2400000000000006E-2</v>
      </c>
      <c r="J88" s="3">
        <v>4.5999999999999996</v>
      </c>
      <c r="K88" s="3">
        <v>7555.0959999999995</v>
      </c>
      <c r="L88" s="5">
        <v>127123.463</v>
      </c>
      <c r="M88" t="s">
        <v>49</v>
      </c>
      <c r="N88" t="s">
        <v>49</v>
      </c>
      <c r="O88" t="s">
        <v>19</v>
      </c>
      <c r="P88" t="s">
        <v>21</v>
      </c>
      <c r="S88" t="s">
        <v>20</v>
      </c>
    </row>
    <row r="89" spans="1:19" x14ac:dyDescent="0.25">
      <c r="A89" t="s">
        <v>82</v>
      </c>
      <c r="B89" t="s">
        <v>104</v>
      </c>
      <c r="C89">
        <v>7504</v>
      </c>
      <c r="D89" t="s">
        <v>43</v>
      </c>
      <c r="E89">
        <v>2014</v>
      </c>
      <c r="F89" s="3">
        <v>338.77</v>
      </c>
      <c r="G89" s="3">
        <v>11225.8</v>
      </c>
      <c r="H89" s="3">
        <v>3.2000000000000001E-2</v>
      </c>
      <c r="I89" s="4">
        <v>5.6899999999999999E-2</v>
      </c>
      <c r="J89" s="3">
        <v>2.9340000000000002</v>
      </c>
      <c r="K89" s="3">
        <v>6420.7960000000003</v>
      </c>
      <c r="L89" s="5">
        <v>108048.598</v>
      </c>
      <c r="M89" t="s">
        <v>49</v>
      </c>
      <c r="N89" t="s">
        <v>49</v>
      </c>
      <c r="O89" t="s">
        <v>19</v>
      </c>
      <c r="P89" t="s">
        <v>21</v>
      </c>
      <c r="S89" t="s">
        <v>20</v>
      </c>
    </row>
    <row r="90" spans="1:19" x14ac:dyDescent="0.25">
      <c r="A90" t="s">
        <v>82</v>
      </c>
      <c r="B90" t="s">
        <v>104</v>
      </c>
      <c r="C90">
        <v>7504</v>
      </c>
      <c r="D90" t="s">
        <v>43</v>
      </c>
      <c r="E90">
        <v>2016</v>
      </c>
      <c r="F90" s="3">
        <v>329.74</v>
      </c>
      <c r="G90" s="3">
        <v>9360.51</v>
      </c>
      <c r="H90" s="3">
        <v>2.8000000000000001E-2</v>
      </c>
      <c r="I90" s="4">
        <v>6.3399999999999998E-2</v>
      </c>
      <c r="J90" s="3">
        <v>2.887</v>
      </c>
      <c r="K90" s="3">
        <v>5571.1679999999997</v>
      </c>
      <c r="L90" s="5">
        <v>93741.232000000004</v>
      </c>
      <c r="M90" t="s">
        <v>49</v>
      </c>
      <c r="N90" t="s">
        <v>49</v>
      </c>
      <c r="O90" t="s">
        <v>19</v>
      </c>
      <c r="P90" t="s">
        <v>21</v>
      </c>
      <c r="S90" t="s">
        <v>20</v>
      </c>
    </row>
    <row r="91" spans="1:19" x14ac:dyDescent="0.25">
      <c r="A91" t="s">
        <v>82</v>
      </c>
      <c r="B91" t="s">
        <v>104</v>
      </c>
      <c r="C91">
        <v>7504</v>
      </c>
      <c r="D91" t="s">
        <v>43</v>
      </c>
      <c r="E91">
        <v>2015</v>
      </c>
      <c r="F91" s="3">
        <v>262.5</v>
      </c>
      <c r="G91" s="3">
        <v>8398.89</v>
      </c>
      <c r="H91" s="3">
        <v>2.5000000000000001E-2</v>
      </c>
      <c r="I91" s="4">
        <v>5.5E-2</v>
      </c>
      <c r="J91" s="3">
        <v>2.2730000000000001</v>
      </c>
      <c r="K91" s="3">
        <v>4983.9160000000002</v>
      </c>
      <c r="L91" s="5">
        <v>83877.053</v>
      </c>
      <c r="M91" t="s">
        <v>49</v>
      </c>
      <c r="N91" t="s">
        <v>49</v>
      </c>
      <c r="O91" t="s">
        <v>19</v>
      </c>
      <c r="P91" t="s">
        <v>21</v>
      </c>
      <c r="S91" t="s">
        <v>20</v>
      </c>
    </row>
    <row r="92" spans="1:19" x14ac:dyDescent="0.25">
      <c r="A92" t="s">
        <v>82</v>
      </c>
      <c r="B92" t="s">
        <v>105</v>
      </c>
      <c r="C92">
        <v>55477</v>
      </c>
      <c r="D92" t="s">
        <v>44</v>
      </c>
      <c r="E92">
        <v>2017</v>
      </c>
      <c r="F92" s="3">
        <v>283.67</v>
      </c>
      <c r="G92" s="3">
        <v>7464.06</v>
      </c>
      <c r="H92" s="3">
        <v>2.4E-2</v>
      </c>
      <c r="I92" s="4">
        <v>6.7299999999999999E-2</v>
      </c>
      <c r="J92" s="3">
        <v>2.665</v>
      </c>
      <c r="K92" s="3">
        <v>4718.8860000000004</v>
      </c>
      <c r="L92" s="5">
        <v>79413.918999999994</v>
      </c>
      <c r="M92" t="s">
        <v>106</v>
      </c>
      <c r="N92" t="s">
        <v>49</v>
      </c>
      <c r="O92" t="s">
        <v>19</v>
      </c>
      <c r="P92" t="s">
        <v>21</v>
      </c>
      <c r="S92" t="s">
        <v>20</v>
      </c>
    </row>
    <row r="93" spans="1:19" x14ac:dyDescent="0.25">
      <c r="A93" t="s">
        <v>82</v>
      </c>
      <c r="B93" t="s">
        <v>105</v>
      </c>
      <c r="C93">
        <v>55477</v>
      </c>
      <c r="D93" t="s">
        <v>44</v>
      </c>
      <c r="E93">
        <v>2015</v>
      </c>
      <c r="F93" s="3">
        <v>275.45999999999998</v>
      </c>
      <c r="G93" s="3">
        <v>7247.66</v>
      </c>
      <c r="H93" s="3">
        <v>2.1000000000000001E-2</v>
      </c>
      <c r="I93" s="4">
        <v>6.1400000000000003E-2</v>
      </c>
      <c r="J93" s="3">
        <v>2.1949999999999998</v>
      </c>
      <c r="K93" s="3">
        <v>4206.0959999999995</v>
      </c>
      <c r="L93" s="5">
        <v>70792.725999999995</v>
      </c>
      <c r="M93" t="s">
        <v>106</v>
      </c>
      <c r="N93" t="s">
        <v>49</v>
      </c>
      <c r="O93" t="s">
        <v>19</v>
      </c>
      <c r="P93" t="s">
        <v>21</v>
      </c>
      <c r="S93" t="s">
        <v>20</v>
      </c>
    </row>
    <row r="94" spans="1:19" x14ac:dyDescent="0.25">
      <c r="A94" t="s">
        <v>82</v>
      </c>
      <c r="B94" t="s">
        <v>83</v>
      </c>
      <c r="C94">
        <v>57703</v>
      </c>
      <c r="D94" t="s">
        <v>33</v>
      </c>
      <c r="E94">
        <v>2015</v>
      </c>
      <c r="F94" s="3">
        <v>206.29</v>
      </c>
      <c r="G94" s="3">
        <v>5448.43</v>
      </c>
      <c r="H94" s="3">
        <v>1.7000000000000001E-2</v>
      </c>
      <c r="I94" s="4">
        <v>2.4199999999999999E-2</v>
      </c>
      <c r="J94" s="3">
        <v>0.437</v>
      </c>
      <c r="K94" s="3">
        <v>3364.3409999999999</v>
      </c>
      <c r="L94" s="5">
        <v>56604.701999999997</v>
      </c>
      <c r="M94" t="s">
        <v>84</v>
      </c>
      <c r="N94" t="s">
        <v>85</v>
      </c>
      <c r="O94" t="s">
        <v>19</v>
      </c>
      <c r="P94" t="s">
        <v>21</v>
      </c>
      <c r="S94" t="s">
        <v>23</v>
      </c>
    </row>
    <row r="95" spans="1:19" x14ac:dyDescent="0.25">
      <c r="A95" t="s">
        <v>82</v>
      </c>
      <c r="B95" t="s">
        <v>105</v>
      </c>
      <c r="C95">
        <v>55477</v>
      </c>
      <c r="D95" t="s">
        <v>44</v>
      </c>
      <c r="E95">
        <v>2016</v>
      </c>
      <c r="F95" s="3">
        <v>228.12</v>
      </c>
      <c r="G95" s="3">
        <v>5462.72</v>
      </c>
      <c r="H95" s="3">
        <v>1.7000000000000001E-2</v>
      </c>
      <c r="I95" s="4">
        <v>6.1600000000000002E-2</v>
      </c>
      <c r="J95" s="3">
        <v>1.756</v>
      </c>
      <c r="K95" s="3">
        <v>3405.509</v>
      </c>
      <c r="L95" s="5">
        <v>57294.942999999999</v>
      </c>
      <c r="M95" t="s">
        <v>106</v>
      </c>
      <c r="N95" t="s">
        <v>49</v>
      </c>
      <c r="O95" t="s">
        <v>19</v>
      </c>
      <c r="P95" t="s">
        <v>21</v>
      </c>
      <c r="S95" t="s">
        <v>20</v>
      </c>
    </row>
    <row r="96" spans="1:19" x14ac:dyDescent="0.25">
      <c r="A96" t="s">
        <v>82</v>
      </c>
      <c r="B96" t="s">
        <v>105</v>
      </c>
      <c r="C96">
        <v>55477</v>
      </c>
      <c r="D96" t="s">
        <v>44</v>
      </c>
      <c r="E96">
        <v>2014</v>
      </c>
      <c r="F96" s="3">
        <v>149.19</v>
      </c>
      <c r="G96" s="3">
        <v>4555.95</v>
      </c>
      <c r="H96" s="3">
        <v>1.2999999999999999E-2</v>
      </c>
      <c r="I96" s="4">
        <v>6.0600000000000001E-2</v>
      </c>
      <c r="J96" s="3">
        <v>1.3089999999999999</v>
      </c>
      <c r="K96" s="3">
        <v>2566.5740000000001</v>
      </c>
      <c r="L96" s="5">
        <v>43177.120999999999</v>
      </c>
      <c r="M96" t="s">
        <v>119</v>
      </c>
      <c r="N96" t="s">
        <v>49</v>
      </c>
      <c r="O96" t="s">
        <v>19</v>
      </c>
      <c r="P96" t="s">
        <v>21</v>
      </c>
      <c r="S96" t="s">
        <v>20</v>
      </c>
    </row>
    <row r="97" spans="1:19" x14ac:dyDescent="0.25">
      <c r="A97" t="s">
        <v>82</v>
      </c>
      <c r="B97" t="s">
        <v>83</v>
      </c>
      <c r="C97">
        <v>57703</v>
      </c>
      <c r="D97" t="s">
        <v>33</v>
      </c>
      <c r="E97">
        <v>2016</v>
      </c>
      <c r="F97" s="3">
        <v>119.55</v>
      </c>
      <c r="G97" s="3">
        <v>3202.54</v>
      </c>
      <c r="H97" s="3">
        <v>0.01</v>
      </c>
      <c r="I97" s="4">
        <v>2.8899999999999999E-2</v>
      </c>
      <c r="J97" s="3">
        <v>0.28799999999999998</v>
      </c>
      <c r="K97" s="3">
        <v>1970.4459999999999</v>
      </c>
      <c r="L97" s="5">
        <v>33153.512000000002</v>
      </c>
      <c r="M97" t="s">
        <v>84</v>
      </c>
      <c r="N97" t="s">
        <v>85</v>
      </c>
      <c r="O97" t="s">
        <v>19</v>
      </c>
      <c r="P97" t="s">
        <v>21</v>
      </c>
      <c r="S97" t="s">
        <v>23</v>
      </c>
    </row>
    <row r="98" spans="1:19" x14ac:dyDescent="0.25">
      <c r="A98" t="s">
        <v>82</v>
      </c>
      <c r="B98" t="s">
        <v>83</v>
      </c>
      <c r="C98">
        <v>57703</v>
      </c>
      <c r="D98" t="s">
        <v>33</v>
      </c>
      <c r="E98">
        <v>2017</v>
      </c>
      <c r="F98" s="3">
        <v>77.040000000000006</v>
      </c>
      <c r="G98" s="3">
        <v>1998.83</v>
      </c>
      <c r="H98" s="3">
        <v>6.0000000000000001E-3</v>
      </c>
      <c r="I98" s="4">
        <v>2.8400000000000002E-2</v>
      </c>
      <c r="J98" s="3">
        <v>0.20399999999999999</v>
      </c>
      <c r="K98" s="3">
        <v>1256.127</v>
      </c>
      <c r="L98" s="5">
        <v>21134.277999999998</v>
      </c>
      <c r="M98" t="s">
        <v>84</v>
      </c>
      <c r="N98" t="s">
        <v>85</v>
      </c>
      <c r="O98" t="s">
        <v>19</v>
      </c>
      <c r="P98" t="s">
        <v>21</v>
      </c>
      <c r="S98" t="s">
        <v>23</v>
      </c>
    </row>
    <row r="99" spans="1:19" x14ac:dyDescent="0.25">
      <c r="A99" t="s">
        <v>50</v>
      </c>
      <c r="B99" t="s">
        <v>54</v>
      </c>
      <c r="C99">
        <v>3644</v>
      </c>
      <c r="D99">
        <v>1</v>
      </c>
      <c r="E99">
        <v>2016</v>
      </c>
      <c r="F99" s="3">
        <v>0</v>
      </c>
      <c r="M99" t="s">
        <v>30</v>
      </c>
      <c r="N99" t="s">
        <v>30</v>
      </c>
      <c r="O99" t="s">
        <v>28</v>
      </c>
      <c r="P99" t="s">
        <v>25</v>
      </c>
    </row>
    <row r="100" spans="1:19" x14ac:dyDescent="0.25">
      <c r="A100" t="s">
        <v>50</v>
      </c>
      <c r="B100" t="s">
        <v>54</v>
      </c>
      <c r="C100">
        <v>3644</v>
      </c>
      <c r="D100">
        <v>2</v>
      </c>
      <c r="E100">
        <v>2016</v>
      </c>
      <c r="F100" s="3">
        <v>0</v>
      </c>
      <c r="M100" t="s">
        <v>30</v>
      </c>
      <c r="N100" t="s">
        <v>30</v>
      </c>
      <c r="O100" t="s">
        <v>28</v>
      </c>
      <c r="P100" t="s">
        <v>25</v>
      </c>
    </row>
  </sheetData>
  <sortState ref="A2:T217">
    <sortCondition descending="1" ref="H2:H2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emission_11-30-2018_084648876</vt:lpstr>
      <vt:lpstr>coal</vt:lpstr>
      <vt:lpstr>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dcterms:created xsi:type="dcterms:W3CDTF">2018-11-30T13:47:34Z</dcterms:created>
  <dcterms:modified xsi:type="dcterms:W3CDTF">2019-01-29T13:21:58Z</dcterms:modified>
</cp:coreProperties>
</file>